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UofT\Homework\1 - excel-challenge\"/>
    </mc:Choice>
  </mc:AlternateContent>
  <xr:revisionPtr revIDLastSave="0" documentId="13_ncr:1_{6445B738-4044-418B-AE5B-D5C5CF954FBF}" xr6:coauthVersionLast="45" xr6:coauthVersionMax="45" xr10:uidLastSave="{00000000-0000-0000-0000-000000000000}"/>
  <bookViews>
    <workbookView xWindow="-120" yWindow="-120" windowWidth="29040" windowHeight="16440" activeTab="4" xr2:uid="{00000000-000D-0000-FFFF-FFFF00000000}"/>
  </bookViews>
  <sheets>
    <sheet name="Data" sheetId="1" r:id="rId1"/>
    <sheet name="Pivot Table 1" sheetId="3" r:id="rId2"/>
    <sheet name="Pivot Table 2" sheetId="4" r:id="rId3"/>
    <sheet name="Pivot Tabe 3" sheetId="5" r:id="rId4"/>
    <sheet name="Bonus" sheetId="6" r:id="rId5"/>
    <sheet name="Bonus Statistical Analysis" sheetId="7" r:id="rId6"/>
  </sheets>
  <definedNames>
    <definedName name="_xlnm._FilterDatabase" localSheetId="5" hidden="1">'Bonus Statistical Analysis'!$A$1:$B$1</definedName>
    <definedName name="_xlnm._FilterDatabase" localSheetId="0" hidden="1">Data!$A$1:$T$4115</definedName>
  </definedNames>
  <calcPr calcId="191029"/>
  <pivotCaches>
    <pivotCache cacheId="0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7" i="7" l="1"/>
  <c r="I7" i="7"/>
  <c r="J6" i="7"/>
  <c r="I6" i="7"/>
  <c r="J3" i="7"/>
  <c r="J4" i="7"/>
  <c r="J5" i="7"/>
  <c r="J2" i="7"/>
  <c r="I2" i="7"/>
  <c r="E4" i="6"/>
  <c r="I5" i="7" l="1"/>
  <c r="I4" i="7"/>
  <c r="I3" i="7"/>
  <c r="F4" i="6" l="1"/>
  <c r="G4" i="6"/>
  <c r="E5" i="6"/>
  <c r="F5" i="6"/>
  <c r="G5" i="6"/>
  <c r="E6" i="6"/>
  <c r="F6" i="6"/>
  <c r="G6" i="6"/>
  <c r="E7" i="6"/>
  <c r="F7" i="6"/>
  <c r="G7" i="6"/>
  <c r="E8" i="6"/>
  <c r="F8" i="6"/>
  <c r="G8" i="6"/>
  <c r="E9" i="6"/>
  <c r="F9" i="6"/>
  <c r="G9" i="6"/>
  <c r="E10" i="6"/>
  <c r="F10" i="6"/>
  <c r="G10" i="6"/>
  <c r="E11" i="6"/>
  <c r="F11" i="6"/>
  <c r="G11" i="6"/>
  <c r="E12" i="6"/>
  <c r="F12" i="6"/>
  <c r="G12" i="6"/>
  <c r="G3" i="6"/>
  <c r="F3" i="6"/>
  <c r="E3" i="6"/>
  <c r="G13" i="6"/>
  <c r="F13" i="6"/>
  <c r="E13" i="6"/>
  <c r="G2" i="6"/>
  <c r="F2" i="6"/>
  <c r="E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4" i="6" l="1"/>
  <c r="I4" i="6" s="1"/>
  <c r="H8" i="6"/>
  <c r="H5" i="6"/>
  <c r="J5" i="6" s="1"/>
  <c r="H2" i="6"/>
  <c r="I2" i="6" s="1"/>
  <c r="H10" i="6"/>
  <c r="I10" i="6" s="1"/>
  <c r="H11" i="6"/>
  <c r="J11" i="6" s="1"/>
  <c r="H9" i="6"/>
  <c r="K9" i="6" s="1"/>
  <c r="H6" i="6"/>
  <c r="I6" i="6" s="1"/>
  <c r="H7" i="6"/>
  <c r="J7" i="6" s="1"/>
  <c r="K8" i="6"/>
  <c r="J8" i="6"/>
  <c r="H12" i="6"/>
  <c r="K12" i="6" s="1"/>
  <c r="K5" i="6"/>
  <c r="I8" i="6"/>
  <c r="K4" i="6"/>
  <c r="H3" i="6"/>
  <c r="H13" i="6"/>
  <c r="I13" i="6" s="1"/>
  <c r="I11" i="6" l="1"/>
  <c r="J4" i="6"/>
  <c r="I5" i="6"/>
  <c r="J6" i="6"/>
  <c r="K6" i="6"/>
  <c r="K7" i="6"/>
  <c r="J2" i="6"/>
  <c r="J9" i="6"/>
  <c r="K11" i="6"/>
  <c r="K2" i="6"/>
  <c r="I7" i="6"/>
  <c r="I9" i="6"/>
  <c r="K10" i="6"/>
  <c r="J10" i="6"/>
  <c r="K13" i="6"/>
  <c r="J13" i="6"/>
  <c r="I12" i="6"/>
  <c r="J12" i="6"/>
  <c r="J3" i="6"/>
  <c r="K3" i="6"/>
  <c r="I3" i="6"/>
</calcChain>
</file>

<file path=xl/sharedStrings.xml><?xml version="1.0" encoding="utf-8"?>
<sst xmlns="http://schemas.openxmlformats.org/spreadsheetml/2006/main" count="28548" uniqueCount="8408">
  <si>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</si>
  <si>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</si>
  <si>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</si>
  <si>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</si>
  <si>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</si>
  <si>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</si>
  <si>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</si>
  <si>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</si>
  <si>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</si>
  <si>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</si>
  <si>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</si>
  <si>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</si>
  <si>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</si>
  <si>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</si>
  <si>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</si>
  <si>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</si>
  <si>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</si>
  <si>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</si>
  <si>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</si>
  <si>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</si>
  <si>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</si>
  <si>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</si>
  <si>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</si>
  <si>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</si>
  <si>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</si>
  <si>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</si>
  <si>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</si>
  <si>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</si>
  <si>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</si>
  <si>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</si>
  <si>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</si>
  <si>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</si>
  <si>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</si>
  <si>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</si>
  <si>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</si>
  <si>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</si>
  <si>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</si>
  <si>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</si>
  <si>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</si>
  <si>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</si>
  <si>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</si>
  <si>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</si>
  <si>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</si>
  <si>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</si>
  <si>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</si>
  <si>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</si>
  <si>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</si>
  <si>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</si>
  <si>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</si>
  <si>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</si>
  <si>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</si>
  <si>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</si>
  <si>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</si>
  <si>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</si>
  <si>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</si>
  <si>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</si>
  <si>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</si>
  <si>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</si>
  <si>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</si>
  <si>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</si>
  <si>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</si>
  <si>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</si>
  <si>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</si>
  <si>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</si>
  <si>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</si>
  <si>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</si>
  <si>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</si>
  <si>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</si>
  <si>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</si>
  <si>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</si>
  <si>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</si>
  <si>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</si>
  <si>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</si>
  <si>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</si>
  <si>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</si>
  <si>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</si>
  <si>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</si>
  <si>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</si>
  <si>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</si>
  <si>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</si>
  <si>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</si>
  <si>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</si>
  <si>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</si>
  <si>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</si>
  <si>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</si>
  <si>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</si>
  <si>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</si>
  <si>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</si>
  <si>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</si>
  <si>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</si>
  <si>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</si>
  <si>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</si>
  <si>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</si>
  <si>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</si>
  <si>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</si>
  <si>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</si>
  <si>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</si>
  <si>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</si>
  <si>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</si>
  <si>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</si>
  <si>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</si>
  <si>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</si>
  <si>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</si>
  <si>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</si>
  <si>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</si>
  <si>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</si>
  <si>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</si>
  <si>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</si>
  <si>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</si>
  <si>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</si>
  <si>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</si>
  <si>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</si>
  <si>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</si>
  <si>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</si>
  <si>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</si>
  <si>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</si>
  <si>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</si>
  <si>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</si>
  <si>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</si>
  <si>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</si>
  <si>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</si>
  <si>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</si>
  <si>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</si>
  <si>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</si>
  <si>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</si>
  <si>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</si>
  <si>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</si>
  <si>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</si>
  <si>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</si>
  <si>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</si>
  <si>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</si>
  <si>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</si>
  <si>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</si>
  <si>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</si>
  <si>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</si>
  <si>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</si>
  <si>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</si>
  <si>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</si>
  <si>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</si>
  <si>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</si>
  <si>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</si>
  <si>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</si>
  <si>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</si>
  <si>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</si>
  <si>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</si>
  <si>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</si>
  <si>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</si>
  <si>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</si>
  <si>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</si>
  <si>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</si>
  <si>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</si>
  <si>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</si>
  <si>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</si>
  <si>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</si>
  <si>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</si>
  <si>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</si>
  <si>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</si>
  <si>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</si>
  <si>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</si>
  <si>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</si>
  <si>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</si>
  <si>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</si>
  <si>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</si>
  <si>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</si>
  <si>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</si>
  <si>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</si>
  <si>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</si>
  <si>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</si>
  <si>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</si>
  <si>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</si>
  <si>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</si>
  <si>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</si>
  <si>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</si>
  <si>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</si>
  <si>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</si>
  <si>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</si>
  <si>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</si>
  <si>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</si>
  <si>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</si>
  <si>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</si>
  <si>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</si>
  <si>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</si>
  <si>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</si>
  <si>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</si>
  <si>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</si>
  <si>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</si>
  <si>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</si>
  <si>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</si>
  <si>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</si>
  <si>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</si>
  <si>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</si>
  <si>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</si>
  <si>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</si>
  <si>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</si>
  <si>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</si>
  <si>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</si>
  <si>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</si>
  <si>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</si>
  <si>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</si>
  <si>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</si>
  <si>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</si>
  <si>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</si>
  <si>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</si>
  <si>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</si>
  <si>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</si>
  <si>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</si>
  <si>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</si>
  <si>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</si>
  <si>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</si>
  <si>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</si>
  <si>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</si>
  <si>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</si>
  <si>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</si>
  <si>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</si>
  <si>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</si>
  <si>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</si>
  <si>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</si>
  <si>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</si>
  <si>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</si>
  <si>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</si>
  <si>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</si>
  <si>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</si>
  <si>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</si>
  <si>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</si>
  <si>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</si>
  <si>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</si>
  <si>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</si>
  <si>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</si>
  <si>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</si>
  <si>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</si>
  <si>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</si>
  <si>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</si>
  <si>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</si>
  <si>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</si>
  <si>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</si>
  <si>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</si>
  <si>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</si>
  <si>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</si>
  <si>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</si>
  <si>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</si>
  <si>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</si>
  <si>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</si>
  <si>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</si>
  <si>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</si>
  <si>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</si>
  <si>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</si>
  <si>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</si>
  <si>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</si>
  <si>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</si>
  <si>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</si>
  <si>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</si>
  <si>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</si>
  <si>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</si>
  <si>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</si>
  <si>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</si>
  <si>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</si>
  <si>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</si>
  <si>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</si>
  <si>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</si>
  <si>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</si>
  <si>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</si>
  <si>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</si>
  <si>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</si>
  <si>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</si>
  <si>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</si>
  <si>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</si>
  <si>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</si>
  <si>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</si>
  <si>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</si>
  <si>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</si>
  <si>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</si>
  <si>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</si>
  <si>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</si>
  <si>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</si>
  <si>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</si>
  <si>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</si>
  <si>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</si>
  <si>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</si>
  <si>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</si>
  <si>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</si>
  <si>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</si>
  <si>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</si>
  <si>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</si>
  <si>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</si>
  <si>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</si>
  <si>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</si>
  <si>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</si>
  <si>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</si>
  <si>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</si>
  <si>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</si>
  <si>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</si>
  <si>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</si>
  <si>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</si>
  <si>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</si>
  <si>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</si>
  <si>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</si>
  <si>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</si>
  <si>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</si>
  <si>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</si>
  <si>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</si>
  <si>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</si>
  <si>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</si>
  <si>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</si>
  <si>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</si>
  <si>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</si>
  <si>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</si>
  <si>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</si>
  <si>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</si>
  <si>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</si>
  <si>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</si>
  <si>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</si>
  <si>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</si>
  <si>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</si>
  <si>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</si>
  <si>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</si>
  <si>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</si>
  <si>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</si>
  <si>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</si>
  <si>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</si>
  <si>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</si>
  <si>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</si>
  <si>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</si>
  <si>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</si>
  <si>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</si>
  <si>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</si>
  <si>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</si>
  <si>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</si>
  <si>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</si>
  <si>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</si>
  <si>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</si>
  <si>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</si>
  <si>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</si>
  <si>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</si>
  <si>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</si>
  <si>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</si>
  <si>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</si>
  <si>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</si>
  <si>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</si>
  <si>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</si>
  <si>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</si>
  <si>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</si>
  <si>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</si>
  <si>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</si>
  <si>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</si>
  <si>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</si>
  <si>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</si>
  <si>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</si>
  <si>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</si>
  <si>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</si>
  <si>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</si>
  <si>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</si>
  <si>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</si>
  <si>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</si>
  <si>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</si>
  <si>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</si>
  <si>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</si>
  <si>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</si>
  <si>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</si>
  <si>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</si>
  <si>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</si>
  <si>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</si>
  <si>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</si>
  <si>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</si>
  <si>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</si>
  <si>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</si>
  <si>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</si>
  <si>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</si>
  <si>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</si>
  <si>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</si>
  <si>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</si>
  <si>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</si>
  <si>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</si>
  <si>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</si>
  <si>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</si>
  <si>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</si>
  <si>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</si>
  <si>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</si>
  <si>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</si>
  <si>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</si>
  <si>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</si>
  <si>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</si>
  <si>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</si>
  <si>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</si>
  <si>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</si>
  <si>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</si>
  <si>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</si>
  <si>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</si>
  <si>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</si>
  <si>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</si>
  <si>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</si>
  <si>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</si>
  <si>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</si>
  <si>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</si>
  <si>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</si>
  <si>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</si>
  <si>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</si>
  <si>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</si>
  <si>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</si>
  <si>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</si>
  <si>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</si>
  <si>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</si>
  <si>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</si>
  <si>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</si>
  <si>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</si>
  <si>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</si>
  <si>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</si>
  <si>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</si>
  <si>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</si>
  <si>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</si>
  <si>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</si>
  <si>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</si>
  <si>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</si>
  <si>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</si>
  <si>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</si>
  <si>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</si>
  <si>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</si>
  <si>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</si>
  <si>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</si>
  <si>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</si>
  <si>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</si>
  <si>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</si>
  <si>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</si>
  <si>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</si>
  <si>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</si>
  <si>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</si>
  <si>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</si>
  <si>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</si>
  <si>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</si>
  <si>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</si>
  <si>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</si>
  <si>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</si>
  <si>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</si>
  <si>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</si>
  <si>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</si>
  <si>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</si>
  <si>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</si>
  <si>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</si>
  <si>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</si>
  <si>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</si>
  <si>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</si>
  <si>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</si>
  <si>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</si>
  <si>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</si>
  <si>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</si>
  <si>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</si>
  <si>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</si>
  <si>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</si>
  <si>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</si>
  <si>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</si>
  <si>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</si>
  <si>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</si>
  <si>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</si>
  <si>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</si>
  <si>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</si>
  <si>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</si>
  <si>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</si>
  <si>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</si>
  <si>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</si>
  <si>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</si>
  <si>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</si>
  <si>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</si>
  <si>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</si>
  <si>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</si>
  <si>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</si>
  <si>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</si>
  <si>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</si>
  <si>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</si>
  <si>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</si>
  <si>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</si>
  <si>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</si>
  <si>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</si>
  <si>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</si>
  <si>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</si>
  <si>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</si>
  <si>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</si>
  <si>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</si>
  <si>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</si>
  <si>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</si>
  <si>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</si>
  <si>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</si>
  <si>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</si>
  <si>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</si>
  <si>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</si>
  <si>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</si>
  <si>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</si>
  <si>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</si>
  <si>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</si>
  <si>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</si>
  <si>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</si>
  <si>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</si>
  <si>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</si>
  <si>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</si>
  <si>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</si>
  <si>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</si>
  <si>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</si>
  <si>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</si>
  <si>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</si>
  <si>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</si>
  <si>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</si>
  <si>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</si>
  <si>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</si>
  <si>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</si>
  <si>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</si>
  <si>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</si>
  <si>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</si>
  <si>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</si>
  <si>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</si>
  <si>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</si>
  <si>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</si>
  <si>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</si>
  <si>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</si>
  <si>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</si>
  <si>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</si>
  <si>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</si>
  <si>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</si>
  <si>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</si>
  <si>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</si>
  <si>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</si>
  <si>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</si>
  <si>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</si>
  <si>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</si>
  <si>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</si>
  <si>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</si>
  <si>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</si>
  <si>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</si>
  <si>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</si>
  <si>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</si>
  <si>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</si>
  <si>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</si>
  <si>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</si>
  <si>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</si>
  <si>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</si>
  <si>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</si>
  <si>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</si>
  <si>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</si>
  <si>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</si>
  <si>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</si>
  <si>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</si>
  <si>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</si>
  <si>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</si>
  <si>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</si>
  <si>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</si>
  <si>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</si>
  <si>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</si>
  <si>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</si>
  <si>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</si>
  <si>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</si>
  <si>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</si>
  <si>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</si>
  <si>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</si>
  <si>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</si>
  <si>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</si>
  <si>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</si>
  <si>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</si>
  <si>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</si>
  <si>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</si>
  <si>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</si>
  <si>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</si>
  <si>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</si>
  <si>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</si>
  <si>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</si>
  <si>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</si>
  <si>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</si>
  <si>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</si>
  <si>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</si>
  <si>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</si>
  <si>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</si>
  <si>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</si>
  <si>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</si>
  <si>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</si>
  <si>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</si>
  <si>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</si>
  <si>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</si>
  <si>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</si>
  <si>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</si>
  <si>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</si>
  <si>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</si>
  <si>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</si>
  <si>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</si>
  <si>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</si>
  <si>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</si>
  <si>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</si>
  <si>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</si>
  <si>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</si>
  <si>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</si>
  <si>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</si>
  <si>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</si>
  <si>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</si>
  <si>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</si>
  <si>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</si>
  <si>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</si>
  <si>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</si>
  <si>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</si>
  <si>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</si>
  <si>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</si>
  <si>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</si>
  <si>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</si>
  <si>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</si>
  <si>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</si>
  <si>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</si>
  <si>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</si>
  <si>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</si>
  <si>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</si>
  <si>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</si>
  <si>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</si>
  <si>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</si>
  <si>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</si>
  <si>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</si>
  <si>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</si>
  <si>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</si>
  <si>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</si>
  <si>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</si>
  <si>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</si>
  <si>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</si>
  <si>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</si>
  <si>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</si>
  <si>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</si>
  <si>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</si>
  <si>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</si>
  <si>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</si>
  <si>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</si>
  <si>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</si>
  <si>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</si>
  <si>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</si>
  <si>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</si>
  <si>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</si>
  <si>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</si>
  <si>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</si>
  <si>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</si>
  <si>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</si>
  <si>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</si>
  <si>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</si>
  <si>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</si>
  <si>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</si>
  <si>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</si>
  <si>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</si>
  <si>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</si>
  <si>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</si>
  <si>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</si>
  <si>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</si>
  <si>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</si>
  <si>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</si>
  <si>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</si>
  <si>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</si>
  <si>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</si>
  <si>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</si>
  <si>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</si>
  <si>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</si>
  <si>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</si>
  <si>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</si>
  <si>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</si>
  <si>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</si>
  <si>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</si>
  <si>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</si>
  <si>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</si>
  <si>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</si>
  <si>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</si>
  <si>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</si>
  <si>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</si>
  <si>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</si>
  <si>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</si>
  <si>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</si>
  <si>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</si>
  <si>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</si>
  <si>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</si>
  <si>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</si>
  <si>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</si>
  <si>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</si>
  <si>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</si>
  <si>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</si>
  <si>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</si>
  <si>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</si>
  <si>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</si>
  <si>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</si>
  <si>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</si>
  <si>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</si>
  <si>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</si>
  <si>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</si>
  <si>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</si>
  <si>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</si>
  <si>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</si>
  <si>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</si>
  <si>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</si>
  <si>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</si>
  <si>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</si>
  <si>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</si>
  <si>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</si>
  <si>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</si>
  <si>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</si>
  <si>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</si>
  <si>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</si>
  <si>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</si>
  <si>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</si>
  <si>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</si>
  <si>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</si>
  <si>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</si>
  <si>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</si>
  <si>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</si>
  <si>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</si>
  <si>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</si>
  <si>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</si>
  <si>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</si>
  <si>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</si>
  <si>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</si>
  <si>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</si>
  <si>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</si>
  <si>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</si>
  <si>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</si>
  <si>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</si>
  <si>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</si>
  <si>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</si>
  <si>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</si>
  <si>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</si>
  <si>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</si>
  <si>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</si>
  <si>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</si>
  <si>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</si>
  <si>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</si>
  <si>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</si>
  <si>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</si>
  <si>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</si>
  <si>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</si>
  <si>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</si>
  <si>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</si>
  <si>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</si>
  <si>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</si>
  <si>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</si>
  <si>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</si>
  <si>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</si>
  <si>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</si>
  <si>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</si>
  <si>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</si>
  <si>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</si>
  <si>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</si>
  <si>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</si>
  <si>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</si>
  <si>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</si>
  <si>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</si>
  <si>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</si>
  <si>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</si>
  <si>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</si>
  <si>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</si>
  <si>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</si>
  <si>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</si>
  <si>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</si>
  <si>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</si>
  <si>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</si>
  <si>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</si>
  <si>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</si>
  <si>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</si>
  <si>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</si>
  <si>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</si>
  <si>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</si>
  <si>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</si>
  <si>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</si>
  <si>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</si>
  <si>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</si>
  <si>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</si>
  <si>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</si>
  <si>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</si>
  <si>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</si>
  <si>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</si>
  <si>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</si>
  <si>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</si>
  <si>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</si>
  <si>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</si>
  <si>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</si>
  <si>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</si>
  <si>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</si>
  <si>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</si>
  <si>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</si>
  <si>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</si>
  <si>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</si>
  <si>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</si>
  <si>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</si>
  <si>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</si>
  <si>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</si>
  <si>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</si>
  <si>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</si>
  <si>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</si>
  <si>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</si>
  <si>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</si>
  <si>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</si>
  <si>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</si>
  <si>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</si>
  <si>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</si>
  <si>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</si>
  <si>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</si>
  <si>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</si>
  <si>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</si>
  <si>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</si>
  <si>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</si>
  <si>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</si>
  <si>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</si>
  <si>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</si>
  <si>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</si>
  <si>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</si>
  <si>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</si>
  <si>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</si>
  <si>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</si>
  <si>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</si>
  <si>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</si>
  <si>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</si>
  <si>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</si>
  <si>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</si>
  <si>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</si>
  <si>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</si>
  <si>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</si>
  <si>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</si>
  <si>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</si>
  <si>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</si>
  <si>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</si>
  <si>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</si>
  <si>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</si>
  <si>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</si>
  <si>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</si>
  <si>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</si>
  <si>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</si>
  <si>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</si>
  <si>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</si>
  <si>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</si>
  <si>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</si>
  <si>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</si>
  <si>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</si>
  <si>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</si>
  <si>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</si>
  <si>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</si>
  <si>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</si>
  <si>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</si>
  <si>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</si>
  <si>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</si>
  <si>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</si>
  <si>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</si>
  <si>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</si>
  <si>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</si>
  <si>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</si>
  <si>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</si>
  <si>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</si>
  <si>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</si>
  <si>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</si>
  <si>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</si>
  <si>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</si>
  <si>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</si>
  <si>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</si>
  <si>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</si>
  <si>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</si>
  <si>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</si>
  <si>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</si>
  <si>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</si>
  <si>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</si>
  <si>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</si>
  <si>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</si>
  <si>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</si>
  <si>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</si>
  <si>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</si>
  <si>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</si>
  <si>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</si>
  <si>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</si>
  <si>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</si>
  <si>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</si>
  <si>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</si>
  <si>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</si>
  <si>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</si>
  <si>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</si>
  <si>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</si>
  <si>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</si>
  <si>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</si>
  <si>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</si>
  <si>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</si>
  <si>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</si>
  <si>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</si>
  <si>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</si>
  <si>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</si>
  <si>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</si>
  <si>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</si>
  <si>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</si>
  <si>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</si>
  <si>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</si>
  <si>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</si>
  <si>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</si>
  <si>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</si>
  <si>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</si>
  <si>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</si>
  <si>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</si>
  <si>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</si>
  <si>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</si>
  <si>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</si>
  <si>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</si>
  <si>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</si>
  <si>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</si>
  <si>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</si>
  <si>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</si>
  <si>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</si>
  <si>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</si>
  <si>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</si>
  <si>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</si>
  <si>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</si>
  <si>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</si>
  <si>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</si>
  <si>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</si>
  <si>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</si>
  <si>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</si>
  <si>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</si>
  <si>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</si>
  <si>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</si>
  <si>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</si>
  <si>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</si>
  <si>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</si>
  <si>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</si>
  <si>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</si>
  <si>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</si>
  <si>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</si>
  <si>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</si>
  <si>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</si>
  <si>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</si>
  <si>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</si>
  <si>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</si>
  <si>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</si>
  <si>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</si>
  <si>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</si>
  <si>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</si>
  <si>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</si>
  <si>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</si>
  <si>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</si>
  <si>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</si>
  <si>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</si>
  <si>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</si>
  <si>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</si>
  <si>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</si>
  <si>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</si>
  <si>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</si>
  <si>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</si>
  <si>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</si>
  <si>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</si>
  <si>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</si>
  <si>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</si>
  <si>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</si>
  <si>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</si>
  <si>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</si>
  <si>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</si>
  <si>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</si>
  <si>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</si>
  <si>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</si>
  <si>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</si>
  <si>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</si>
  <si>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</si>
  <si>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</si>
  <si>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</si>
  <si>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</si>
  <si>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</si>
  <si>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</si>
  <si>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</si>
  <si>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</si>
  <si>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</si>
  <si>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</si>
  <si>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</si>
  <si>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</si>
  <si>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</si>
  <si>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</si>
  <si>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</si>
  <si>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</si>
  <si>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</si>
  <si>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</si>
  <si>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</si>
  <si>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</si>
  <si>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</si>
  <si>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</si>
  <si>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</si>
  <si>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</si>
  <si>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</si>
  <si>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</si>
  <si>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</si>
  <si>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</si>
  <si>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</si>
  <si>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</si>
  <si>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</si>
  <si>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</si>
  <si>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</si>
  <si>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</si>
  <si>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</si>
  <si>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</si>
  <si>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</si>
  <si>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</si>
  <si>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</si>
  <si>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</si>
  <si>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</si>
  <si>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</si>
  <si>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</si>
  <si>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</si>
  <si>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</si>
  <si>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</si>
  <si>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</si>
  <si>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</si>
  <si>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</si>
  <si>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</si>
  <si>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</si>
  <si>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</si>
  <si>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</si>
  <si>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</si>
  <si>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</si>
  <si>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</si>
  <si>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</si>
  <si>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</si>
  <si>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</si>
  <si>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</si>
  <si>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</si>
  <si>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</si>
  <si>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</si>
  <si>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</si>
  <si>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</si>
  <si>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</si>
  <si>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</si>
  <si>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</si>
  <si>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</si>
  <si>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</si>
  <si>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</si>
  <si>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</si>
  <si>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</si>
  <si>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</si>
  <si>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</si>
  <si>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</si>
  <si>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</si>
  <si>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</si>
  <si>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</si>
  <si>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</si>
  <si>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</si>
  <si>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</si>
  <si>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</si>
  <si>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</si>
  <si>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</si>
  <si>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</si>
  <si>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</si>
  <si>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</si>
  <si>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</si>
  <si>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</si>
  <si>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</si>
  <si>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</si>
  <si>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</si>
  <si>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</si>
  <si>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</si>
  <si>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</si>
  <si>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</si>
  <si>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</si>
  <si>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</si>
  <si>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</si>
  <si>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</si>
  <si>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</si>
  <si>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</si>
  <si>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</si>
  <si>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</si>
  <si>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</si>
  <si>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</si>
  <si>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</si>
  <si>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</si>
  <si>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</si>
  <si>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</si>
  <si>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</si>
  <si>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</si>
  <si>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</si>
  <si>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</si>
  <si>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</si>
  <si>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</si>
  <si>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</si>
  <si>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</si>
  <si>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</si>
  <si>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</si>
  <si>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</si>
  <si>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</si>
  <si>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</si>
  <si>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</si>
  <si>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</si>
  <si>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</si>
  <si>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</si>
  <si>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</si>
  <si>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</si>
  <si>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</si>
  <si>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</si>
  <si>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</si>
  <si>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</si>
  <si>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</si>
  <si>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</si>
  <si>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</si>
  <si>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</si>
  <si>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</si>
  <si>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</si>
  <si>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</si>
  <si>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</si>
  <si>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</si>
  <si>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</si>
  <si>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</si>
  <si>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</si>
  <si>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</si>
  <si>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</si>
  <si>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</si>
  <si>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</si>
  <si>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</si>
  <si>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</si>
  <si>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</si>
  <si>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</si>
  <si>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</si>
  <si>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</si>
  <si>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</si>
  <si>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</si>
  <si>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</si>
  <si>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</si>
  <si>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</si>
  <si>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</si>
  <si>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</si>
  <si>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</si>
  <si>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</si>
  <si>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</si>
  <si>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</si>
  <si>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</si>
  <si>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</si>
  <si>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</si>
  <si>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</si>
  <si>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</si>
  <si>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</si>
  <si>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</si>
  <si>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</si>
  <si>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</si>
  <si>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</si>
  <si>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</si>
  <si>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</si>
  <si>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</si>
  <si>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</si>
  <si>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</si>
  <si>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</si>
  <si>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</si>
  <si>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</si>
  <si>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</si>
  <si>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</si>
  <si>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</si>
  <si>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</si>
  <si>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</si>
  <si>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</si>
  <si>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</si>
  <si>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</si>
  <si>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</si>
  <si>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</si>
  <si>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</si>
  <si>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</si>
  <si>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</si>
  <si>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</si>
  <si>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</si>
  <si>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</si>
  <si>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</si>
  <si>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</si>
  <si>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</si>
  <si>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</si>
  <si>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</si>
  <si>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</si>
  <si>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</si>
  <si>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</si>
  <si>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</si>
  <si>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</si>
  <si>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</si>
  <si>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</si>
  <si>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</si>
  <si>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</si>
  <si>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</si>
  <si>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</si>
  <si>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</si>
  <si>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</si>
  <si>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</si>
  <si>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</si>
  <si>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</si>
  <si>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</si>
  <si>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</si>
  <si>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</si>
  <si>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</si>
  <si>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</si>
  <si>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</si>
  <si>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</si>
  <si>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</si>
  <si>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</si>
  <si>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</si>
  <si>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</si>
  <si>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</si>
  <si>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</si>
  <si>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</si>
  <si>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</si>
  <si>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</si>
  <si>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</si>
  <si>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</si>
  <si>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</si>
  <si>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</si>
  <si>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</si>
  <si>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</si>
  <si>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</si>
  <si>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</si>
  <si>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</si>
  <si>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</si>
  <si>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</si>
  <si>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</si>
  <si>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</si>
  <si>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</si>
  <si>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</si>
  <si>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</si>
  <si>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</si>
  <si>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</si>
  <si>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</si>
  <si>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</si>
  <si>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</si>
  <si>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</si>
  <si>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</si>
  <si>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</si>
  <si>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</si>
  <si>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</si>
  <si>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</si>
  <si>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</si>
  <si>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</si>
  <si>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</si>
  <si>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</si>
  <si>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</si>
  <si>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</si>
  <si>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</si>
  <si>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</si>
  <si>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</si>
  <si>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</si>
  <si>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</si>
  <si>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</si>
  <si>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</si>
  <si>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</si>
  <si>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</si>
  <si>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</si>
  <si>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</si>
  <si>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</si>
  <si>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</si>
  <si>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</si>
  <si>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</si>
  <si>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</si>
  <si>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</si>
  <si>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</si>
  <si>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</si>
  <si>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</si>
  <si>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</si>
  <si>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</si>
  <si>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</si>
  <si>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</si>
  <si>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</si>
  <si>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</si>
  <si>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</si>
  <si>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</si>
  <si>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</si>
  <si>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</si>
  <si>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</si>
  <si>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</si>
  <si>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</si>
  <si>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</si>
  <si>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</si>
  <si>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</si>
  <si>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</si>
  <si>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</si>
  <si>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</si>
  <si>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</si>
  <si>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</si>
  <si>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</si>
  <si>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</si>
  <si>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</si>
  <si>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</si>
  <si>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</si>
  <si>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</si>
  <si>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</si>
  <si>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</si>
  <si>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</si>
  <si>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</si>
  <si>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</si>
  <si>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</si>
  <si>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</si>
  <si>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</si>
  <si>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</si>
  <si>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</si>
  <si>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</si>
  <si>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</si>
  <si>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</si>
  <si>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</si>
  <si>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</si>
  <si>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</si>
  <si>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</si>
  <si>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</si>
  <si>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</si>
  <si>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</si>
  <si>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</si>
  <si>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</si>
  <si>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</si>
  <si>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</si>
  <si>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</si>
  <si>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</si>
  <si>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</si>
  <si>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</si>
  <si>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</si>
  <si>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</si>
  <si>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</si>
  <si>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</si>
  <si>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</si>
  <si>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</si>
  <si>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</si>
  <si>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</si>
  <si>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</si>
  <si>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</si>
  <si>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</si>
  <si>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</si>
  <si>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</si>
  <si>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</si>
  <si>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</si>
  <si>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</si>
  <si>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</si>
  <si>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</si>
  <si>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</si>
  <si>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</si>
  <si>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</si>
  <si>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</si>
  <si>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</si>
  <si>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</si>
  <si>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</si>
  <si>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</si>
  <si>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</si>
  <si>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</si>
  <si>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</si>
  <si>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</si>
  <si>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</si>
  <si>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</si>
  <si>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</si>
  <si>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</si>
  <si>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</si>
  <si>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</si>
  <si>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</si>
  <si>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</si>
  <si>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</si>
  <si>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</si>
  <si>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</si>
  <si>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</si>
  <si>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</si>
  <si>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</si>
  <si>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</si>
  <si>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</si>
  <si>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</si>
  <si>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</si>
  <si>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</si>
  <si>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</si>
  <si>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</si>
  <si>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</si>
  <si>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</si>
  <si>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</si>
  <si>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</si>
  <si>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</si>
  <si>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</si>
  <si>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</si>
  <si>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</si>
  <si>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</si>
  <si>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</si>
  <si>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</si>
  <si>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</si>
  <si>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</si>
  <si>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</si>
  <si>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</si>
  <si>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</si>
  <si>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</si>
  <si>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</si>
  <si>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</si>
  <si>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</si>
  <si>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</si>
  <si>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</si>
  <si>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</si>
  <si>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</si>
  <si>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</si>
  <si>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</si>
  <si>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</si>
  <si>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</si>
  <si>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</si>
  <si>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</si>
  <si>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</si>
  <si>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</si>
  <si>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</si>
  <si>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</si>
  <si>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</si>
  <si>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</si>
  <si>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</si>
  <si>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</si>
  <si>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</si>
  <si>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</si>
  <si>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</si>
  <si>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</si>
  <si>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</si>
  <si>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</si>
  <si>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</si>
  <si>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</si>
  <si>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</si>
  <si>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</si>
  <si>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</si>
  <si>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</si>
  <si>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</si>
  <si>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</si>
  <si>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</si>
  <si>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</si>
  <si>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</si>
  <si>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</si>
  <si>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</si>
  <si>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</si>
  <si>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</si>
  <si>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</si>
  <si>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</si>
  <si>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</si>
  <si>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</si>
  <si>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</si>
  <si>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</si>
  <si>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</si>
  <si>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</si>
  <si>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</si>
  <si>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</si>
  <si>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</si>
  <si>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</si>
  <si>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</si>
  <si>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</si>
  <si>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</si>
  <si>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</si>
  <si>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</si>
  <si>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</si>
  <si>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</si>
  <si>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</si>
  <si>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</si>
  <si>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</si>
  <si>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</si>
  <si>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</si>
  <si>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</si>
  <si>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</si>
  <si>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</si>
  <si>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</si>
  <si>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</si>
  <si>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</si>
  <si>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</si>
  <si>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</si>
  <si>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</si>
  <si>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</si>
  <si>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</si>
  <si>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</si>
  <si>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</si>
  <si>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</si>
  <si>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</si>
  <si>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</si>
  <si>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</si>
  <si>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</si>
  <si>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</si>
  <si>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</si>
  <si>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</si>
  <si>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</si>
  <si>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</si>
  <si>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</si>
  <si>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</si>
  <si>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</si>
  <si>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</si>
  <si>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</si>
  <si>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</si>
  <si>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</si>
  <si>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</si>
  <si>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</si>
  <si>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</si>
  <si>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</si>
  <si>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</si>
  <si>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</si>
  <si>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</si>
  <si>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</si>
  <si>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</si>
  <si>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</si>
  <si>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</si>
  <si>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</si>
  <si>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</si>
  <si>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</si>
  <si>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</si>
  <si>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</si>
  <si>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</si>
  <si>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</si>
  <si>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</si>
  <si>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</si>
  <si>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</si>
  <si>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</si>
  <si>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</si>
  <si>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</si>
  <si>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</si>
  <si>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</si>
  <si>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</si>
  <si>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</si>
  <si>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</si>
  <si>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</si>
  <si>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</si>
  <si>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</si>
  <si>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</si>
  <si>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</si>
  <si>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</si>
  <si>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</si>
  <si>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</si>
  <si>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</si>
  <si>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</si>
  <si>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</si>
  <si>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</si>
  <si>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</si>
  <si>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</si>
  <si>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</si>
  <si>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</si>
  <si>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</si>
  <si>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</si>
  <si>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</si>
  <si>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</si>
  <si>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</si>
  <si>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</si>
  <si>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</si>
  <si>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</si>
  <si>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</si>
  <si>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</si>
  <si>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</si>
  <si>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</si>
  <si>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</si>
  <si>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</si>
  <si>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</si>
  <si>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</si>
  <si>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</si>
  <si>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</si>
  <si>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</si>
  <si>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</si>
  <si>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</si>
  <si>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</si>
  <si>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</si>
  <si>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</si>
  <si>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</si>
  <si>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</si>
  <si>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</si>
  <si>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</si>
  <si>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</si>
  <si>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</si>
  <si>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</si>
  <si>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</si>
  <si>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</si>
  <si>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</si>
  <si>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</si>
  <si>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</si>
  <si>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</si>
  <si>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</si>
  <si>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</si>
  <si>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</si>
  <si>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</si>
  <si>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</si>
  <si>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</si>
  <si>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</si>
  <si>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</si>
  <si>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</si>
  <si>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</si>
  <si>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</si>
  <si>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</si>
  <si>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</si>
  <si>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</si>
  <si>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</si>
  <si>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</si>
  <si>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</si>
  <si>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</si>
  <si>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</si>
  <si>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</si>
  <si>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</si>
  <si>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</si>
  <si>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</si>
  <si>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</si>
  <si>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</si>
  <si>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</si>
  <si>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</si>
  <si>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</si>
  <si>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</si>
  <si>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</si>
  <si>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</si>
  <si>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</si>
  <si>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</si>
  <si>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</si>
  <si>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</si>
  <si>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</si>
  <si>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</si>
  <si>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</si>
  <si>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</si>
  <si>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</si>
  <si>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</si>
  <si>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</si>
  <si>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</si>
  <si>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</si>
  <si>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</si>
  <si>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</si>
  <si>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</si>
  <si>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</si>
  <si>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</si>
  <si>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</si>
  <si>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</si>
  <si>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</si>
  <si>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</si>
  <si>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</si>
  <si>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</si>
  <si>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</si>
  <si>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</si>
  <si>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</si>
  <si>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</si>
  <si>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</si>
  <si>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</si>
  <si>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</si>
  <si>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</si>
  <si>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</si>
  <si>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</si>
  <si>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</si>
  <si>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</si>
  <si>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</si>
  <si>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</si>
  <si>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</si>
  <si>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</si>
  <si>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</si>
  <si>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</si>
  <si>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</si>
  <si>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</si>
  <si>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</si>
  <si>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</si>
  <si>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</si>
  <si>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</si>
  <si>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</si>
  <si>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</si>
  <si>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</si>
  <si>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</si>
  <si>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</si>
  <si>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</si>
  <si>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</si>
  <si>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</si>
  <si>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</si>
  <si>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</si>
  <si>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</si>
  <si>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</si>
  <si>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</si>
  <si>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</si>
  <si>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</si>
  <si>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</si>
  <si>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</si>
  <si>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</si>
  <si>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</si>
  <si>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</si>
  <si>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</si>
  <si>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</si>
  <si>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</si>
  <si>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</si>
  <si>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</si>
  <si>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</si>
  <si>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</si>
  <si>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</si>
  <si>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</si>
  <si>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</si>
  <si>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</si>
  <si>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</si>
  <si>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</si>
  <si>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</si>
  <si>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</si>
  <si>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</si>
  <si>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</si>
  <si>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</si>
  <si>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</si>
  <si>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</si>
  <si>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</si>
  <si>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</si>
  <si>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</si>
  <si>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</si>
  <si>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</si>
  <si>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</si>
  <si>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</si>
  <si>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</si>
  <si>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</si>
  <si>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</si>
  <si>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</si>
  <si>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</si>
  <si>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</si>
  <si>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</si>
  <si>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</si>
  <si>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</si>
  <si>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</si>
  <si>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</si>
  <si>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</si>
  <si>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</si>
  <si>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</si>
  <si>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</si>
  <si>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</si>
  <si>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</si>
  <si>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</si>
  <si>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</si>
  <si>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</si>
  <si>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</si>
  <si>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</si>
  <si>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</si>
  <si>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</si>
  <si>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</si>
  <si>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</si>
  <si>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</si>
  <si>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</si>
  <si>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</si>
  <si>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</si>
  <si>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</si>
  <si>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</si>
  <si>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</si>
  <si>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</si>
  <si>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</si>
  <si>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</si>
  <si>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</si>
  <si>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</si>
  <si>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</si>
  <si>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</si>
  <si>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</si>
  <si>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</si>
  <si>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</si>
  <si>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</si>
  <si>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</si>
  <si>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</si>
  <si>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</si>
  <si>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</si>
  <si>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</si>
  <si>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</si>
  <si>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</si>
  <si>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</si>
  <si>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</si>
  <si>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</si>
  <si>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</si>
  <si>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</si>
  <si>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</si>
  <si>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</si>
  <si>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</si>
  <si>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</si>
  <si>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</si>
  <si>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</si>
  <si>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</si>
  <si>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</si>
  <si>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</si>
  <si>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</si>
  <si>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</si>
  <si>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</si>
  <si>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</si>
  <si>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</si>
  <si>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</si>
  <si>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</si>
  <si>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</si>
  <si>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</si>
  <si>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</si>
  <si>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</si>
  <si>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</si>
  <si>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</si>
  <si>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</si>
  <si>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</si>
  <si>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</si>
  <si>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</si>
  <si>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</si>
  <si>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</si>
  <si>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</si>
  <si>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</si>
  <si>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</si>
  <si>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</si>
  <si>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</si>
  <si>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</si>
  <si>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</si>
  <si>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</si>
  <si>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</si>
  <si>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</si>
  <si>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</si>
  <si>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</si>
  <si>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</si>
  <si>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</si>
  <si>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</si>
  <si>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</si>
  <si>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</si>
  <si>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</si>
  <si>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</si>
  <si>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</si>
  <si>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</si>
  <si>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</si>
  <si>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</si>
  <si>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</si>
  <si>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</si>
  <si>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</si>
  <si>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</si>
  <si>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</si>
  <si>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</si>
  <si>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</si>
  <si>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</si>
  <si>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</si>
  <si>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</si>
  <si>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</si>
  <si>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</si>
  <si>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</si>
  <si>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</si>
  <si>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</si>
  <si>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</si>
  <si>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</si>
  <si>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</si>
  <si>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</si>
  <si>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</si>
  <si>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</si>
  <si>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</si>
  <si>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</si>
  <si>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</si>
  <si>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</si>
  <si>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</si>
  <si>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</si>
  <si>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</si>
  <si>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</si>
  <si>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</si>
  <si>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</si>
  <si>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</si>
  <si>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</si>
  <si>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</si>
  <si>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</si>
  <si>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</si>
  <si>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</si>
  <si>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</si>
  <si>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</si>
  <si>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</si>
  <si>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</si>
  <si>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</si>
  <si>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</si>
  <si>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</si>
  <si>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</si>
  <si>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</si>
  <si>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</si>
  <si>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</si>
  <si>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</si>
  <si>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</si>
  <si>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</si>
  <si>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</si>
  <si>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</si>
  <si>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</si>
  <si>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</si>
  <si>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</si>
  <si>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</si>
  <si>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</si>
  <si>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</si>
  <si>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</si>
  <si>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</si>
  <si>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</si>
  <si>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</si>
  <si>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</si>
  <si>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</si>
  <si>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</si>
  <si>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</si>
  <si>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</si>
  <si>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</si>
  <si>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</si>
  <si>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</si>
  <si>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</si>
  <si>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</si>
  <si>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</si>
  <si>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</si>
  <si>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</si>
  <si>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</si>
  <si>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</si>
  <si>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</si>
  <si>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</si>
  <si>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</si>
  <si>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</si>
  <si>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</si>
  <si>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</si>
  <si>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</si>
  <si>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</si>
  <si>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</si>
  <si>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</si>
  <si>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</si>
  <si>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</si>
  <si>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</si>
  <si>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</si>
  <si>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</si>
  <si>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</si>
  <si>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</si>
  <si>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</si>
  <si>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</si>
  <si>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</si>
  <si>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</si>
  <si>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</si>
  <si>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</si>
  <si>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</si>
  <si>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</si>
  <si>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</si>
  <si>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</si>
  <si>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</si>
  <si>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</si>
  <si>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</si>
  <si>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</si>
  <si>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</si>
  <si>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</si>
  <si>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</si>
  <si>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</si>
  <si>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</si>
  <si>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</si>
  <si>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</si>
  <si>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</si>
  <si>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</si>
  <si>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</si>
  <si>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</si>
  <si>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</si>
  <si>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</si>
  <si>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</si>
  <si>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</si>
  <si>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</si>
  <si>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</si>
  <si>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</si>
  <si>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</si>
  <si>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</si>
  <si>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</si>
  <si>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</si>
  <si>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</si>
  <si>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</si>
  <si>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</si>
  <si>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</si>
  <si>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</si>
  <si>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</si>
  <si>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</si>
  <si>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</si>
  <si>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</si>
  <si>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</si>
  <si>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</si>
  <si>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</si>
  <si>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</si>
  <si>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</si>
  <si>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</si>
  <si>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</si>
  <si>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</si>
  <si>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</si>
  <si>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</si>
  <si>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</si>
  <si>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</si>
  <si>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</si>
  <si>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</si>
  <si>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</si>
  <si>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</si>
  <si>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</si>
  <si>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</si>
  <si>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</si>
  <si>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</si>
  <si>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</si>
  <si>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</si>
  <si>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</si>
  <si>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</si>
  <si>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</si>
  <si>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</si>
  <si>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</si>
  <si>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</si>
  <si>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</si>
  <si>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</si>
  <si>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</si>
  <si>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</si>
  <si>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</si>
  <si>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</si>
  <si>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</si>
  <si>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</si>
  <si>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</si>
  <si>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</si>
  <si>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</si>
  <si>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</si>
  <si>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</si>
  <si>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</si>
  <si>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</si>
  <si>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</si>
  <si>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</si>
  <si>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</si>
  <si>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</si>
  <si>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</si>
  <si>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</si>
  <si>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</si>
  <si>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</si>
  <si>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</si>
  <si>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</si>
  <si>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</si>
  <si>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</si>
  <si>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</si>
  <si>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</si>
  <si>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</si>
  <si>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</si>
  <si>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</si>
  <si>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</si>
  <si>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</si>
  <si>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</si>
  <si>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</si>
  <si>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</si>
  <si>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</si>
  <si>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</si>
  <si>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</si>
  <si>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</si>
  <si>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</si>
  <si>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</si>
  <si>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</si>
  <si>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</si>
  <si>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</si>
  <si>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</si>
  <si>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</si>
  <si>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</si>
  <si>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</si>
  <si>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</si>
  <si>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</si>
  <si>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</si>
  <si>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</si>
  <si>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</si>
  <si>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</si>
  <si>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</si>
  <si>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</si>
  <si>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</si>
  <si>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</si>
  <si>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</si>
  <si>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</si>
  <si>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</si>
  <si>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</si>
  <si>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</si>
  <si>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</si>
  <si>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</si>
  <si>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</si>
  <si>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</si>
  <si>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</si>
  <si>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</si>
  <si>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</si>
  <si>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</si>
  <si>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</si>
  <si>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</si>
  <si>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</si>
  <si>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</si>
  <si>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</si>
  <si>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</si>
  <si>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</si>
  <si>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</si>
  <si>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</si>
  <si>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</si>
  <si>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</si>
  <si>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</si>
  <si>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</si>
  <si>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</si>
  <si>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</si>
  <si>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</si>
  <si>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</si>
  <si>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</si>
  <si>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</si>
  <si>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</si>
  <si>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</si>
  <si>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</si>
  <si>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</si>
  <si>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</si>
  <si>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</si>
  <si>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</si>
  <si>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</si>
  <si>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</si>
  <si>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</si>
  <si>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</si>
  <si>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</si>
  <si>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</si>
  <si>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</si>
  <si>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</si>
  <si>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</si>
  <si>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</si>
  <si>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</si>
  <si>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</si>
  <si>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</si>
  <si>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</si>
  <si>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</si>
  <si>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</si>
  <si>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</si>
  <si>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</si>
  <si>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</si>
  <si>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</si>
  <si>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</si>
  <si>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</si>
  <si>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</si>
  <si>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</si>
  <si>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</si>
  <si>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</si>
  <si>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</si>
  <si>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</si>
  <si>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</si>
  <si>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</si>
  <si>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</si>
  <si>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</si>
  <si>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</si>
  <si>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</si>
  <si>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</si>
  <si>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</si>
  <si>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</si>
  <si>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</si>
  <si>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</si>
  <si>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</si>
  <si>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</si>
  <si>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</si>
  <si>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</si>
  <si>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</si>
  <si>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</si>
  <si>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</si>
  <si>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</si>
  <si>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</si>
  <si>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</si>
  <si>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</si>
  <si>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</si>
  <si>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</si>
  <si>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</si>
  <si>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</si>
  <si>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</si>
  <si>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</si>
  <si>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</si>
  <si>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</si>
  <si>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</si>
  <si>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</si>
  <si>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</si>
  <si>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</si>
  <si>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</si>
  <si>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</si>
  <si>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</si>
  <si>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</si>
  <si>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</si>
  <si>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</si>
  <si>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</si>
  <si>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</si>
  <si>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</si>
  <si>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</si>
  <si>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</si>
  <si>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</si>
  <si>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</si>
  <si>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</si>
  <si>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</si>
  <si>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</si>
  <si>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</si>
  <si>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</si>
  <si>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</si>
  <si>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</si>
  <si>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</si>
  <si>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</si>
  <si>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</si>
  <si>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</si>
  <si>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</si>
  <si>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</si>
  <si>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</si>
  <si>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</si>
  <si>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</si>
  <si>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</si>
  <si>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</si>
  <si>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</si>
  <si>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</si>
  <si>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</si>
  <si>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</si>
  <si>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</si>
  <si>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</si>
  <si>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</si>
  <si>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</si>
  <si>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</si>
  <si>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</si>
  <si>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</si>
  <si>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</si>
  <si>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</si>
  <si>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</si>
  <si>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</si>
  <si>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</si>
  <si>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</si>
  <si>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</si>
  <si>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</si>
  <si>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</si>
  <si>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</si>
  <si>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</si>
  <si>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</si>
  <si>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</si>
  <si>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</si>
  <si>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</si>
  <si>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</si>
  <si>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</si>
  <si>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</si>
  <si>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</si>
  <si>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</si>
  <si>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</si>
  <si>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</si>
  <si>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</si>
  <si>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</si>
  <si>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</si>
  <si>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</si>
  <si>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</si>
  <si>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</si>
  <si>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</si>
  <si>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</si>
  <si>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</si>
  <si>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</si>
  <si>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</si>
  <si>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</si>
  <si>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</si>
  <si>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</si>
  <si>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</si>
  <si>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</si>
  <si>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</si>
  <si>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</si>
  <si>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</si>
  <si>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</si>
  <si>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</si>
  <si>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</si>
  <si>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</si>
  <si>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</si>
  <si>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</si>
  <si>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</si>
  <si>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</si>
  <si>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</si>
  <si>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</si>
  <si>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</si>
  <si>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</si>
  <si>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</si>
  <si>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</si>
  <si>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</si>
  <si>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</si>
  <si>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</si>
  <si>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</si>
  <si>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</si>
  <si>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</si>
  <si>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</si>
  <si>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</si>
  <si>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</si>
  <si>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</si>
  <si>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</si>
  <si>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</si>
  <si>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</si>
  <si>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</si>
  <si>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</si>
  <si>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</si>
  <si>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</si>
  <si>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</si>
  <si>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</si>
  <si>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</si>
  <si>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</si>
  <si>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</si>
  <si>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</si>
  <si>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</si>
  <si>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</si>
  <si>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</si>
  <si>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</si>
  <si>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</si>
  <si>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</si>
  <si>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</si>
  <si>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</si>
  <si>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</si>
  <si>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</si>
  <si>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</si>
  <si>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</si>
  <si>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</si>
  <si>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</si>
  <si>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</si>
  <si>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</si>
  <si>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</si>
  <si>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</si>
  <si>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</si>
  <si>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</si>
  <si>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</si>
  <si>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</si>
  <si>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</si>
  <si>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</si>
  <si>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</si>
  <si>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</si>
  <si>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</si>
  <si>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</si>
  <si>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</si>
  <si>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</si>
  <si>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</si>
  <si>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</si>
  <si>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</si>
  <si>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</si>
  <si>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</si>
  <si>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</si>
  <si>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</si>
  <si>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</si>
  <si>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</si>
  <si>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</si>
  <si>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</si>
  <si>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</si>
  <si>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</si>
  <si>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</si>
  <si>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</si>
  <si>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</si>
  <si>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</si>
  <si>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</si>
  <si>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</si>
  <si>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</si>
  <si>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</si>
  <si>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</si>
  <si>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</si>
  <si>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</si>
  <si>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</si>
  <si>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</si>
  <si>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</si>
  <si>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</si>
  <si>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</si>
  <si>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</si>
  <si>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</si>
  <si>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</si>
  <si>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</si>
  <si>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</si>
  <si>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</si>
  <si>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</si>
  <si>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</si>
  <si>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</si>
  <si>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</si>
  <si>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</si>
  <si>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</si>
  <si>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</si>
  <si>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</si>
  <si>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</si>
  <si>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</si>
  <si>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</si>
  <si>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</si>
  <si>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</si>
  <si>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</si>
  <si>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</si>
  <si>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</si>
  <si>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</si>
  <si>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</si>
  <si>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</si>
  <si>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</si>
  <si>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</si>
  <si>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</si>
  <si>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</si>
  <si>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</si>
  <si>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</si>
  <si>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</si>
  <si>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</si>
  <si>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</si>
  <si>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</si>
  <si>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</si>
  <si>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</si>
  <si>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</si>
  <si>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</si>
  <si>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</si>
  <si>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</si>
  <si>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</si>
  <si>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</si>
  <si>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</si>
  <si>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</si>
  <si>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</si>
  <si>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</si>
  <si>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</si>
  <si>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</si>
  <si>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</si>
  <si>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</si>
  <si>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</si>
  <si>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</si>
  <si>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</si>
  <si>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</si>
  <si>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</si>
  <si>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</si>
  <si>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</si>
  <si>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</si>
  <si>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</si>
  <si>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</si>
  <si>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</si>
  <si>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</si>
  <si>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</si>
  <si>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</si>
  <si>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</si>
  <si>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</si>
  <si>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</si>
  <si>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</si>
  <si>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</si>
  <si>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</si>
  <si>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</si>
  <si>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</si>
  <si>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</si>
  <si>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</si>
  <si>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</si>
  <si>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</si>
  <si>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</si>
  <si>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</si>
  <si>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</si>
  <si>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</si>
  <si>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</si>
  <si>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</si>
  <si>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</si>
  <si>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</si>
  <si>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</si>
  <si>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</si>
  <si>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</si>
  <si>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</si>
  <si>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</si>
  <si>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</si>
  <si>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</si>
  <si>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</si>
  <si>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</si>
  <si>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</si>
  <si>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</si>
  <si>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</si>
  <si>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</si>
  <si>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</si>
  <si>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</si>
  <si>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</si>
  <si>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</si>
  <si>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</si>
  <si>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</si>
  <si>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</si>
  <si>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</si>
  <si>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</si>
  <si>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</si>
  <si>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</si>
  <si>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</si>
  <si>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</si>
  <si>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</si>
  <si>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</si>
  <si>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</si>
  <si>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</si>
  <si>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</si>
  <si>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</si>
  <si>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</si>
  <si>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</si>
  <si>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</si>
  <si>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</si>
  <si>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</si>
  <si>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</si>
  <si>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</si>
  <si>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</si>
  <si>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</si>
  <si>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</si>
  <si>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</si>
  <si>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</si>
  <si>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</si>
  <si>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</si>
  <si>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</si>
  <si>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</si>
  <si>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</si>
  <si>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</si>
  <si>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</si>
  <si>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</si>
  <si>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</si>
  <si>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</si>
  <si>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</si>
  <si>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</si>
  <si>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</si>
  <si>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</si>
  <si>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</si>
  <si>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</si>
  <si>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</si>
  <si>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</si>
  <si>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</si>
  <si>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</si>
  <si>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</si>
  <si>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</si>
  <si>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</si>
  <si>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</si>
  <si>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</si>
  <si>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</si>
  <si>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</si>
  <si>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</si>
  <si>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</si>
  <si>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</si>
  <si>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</si>
  <si>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</si>
  <si>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</si>
  <si>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</si>
  <si>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</si>
  <si>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</si>
  <si>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</si>
  <si>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</si>
  <si>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</si>
  <si>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</si>
  <si>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</si>
  <si>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</si>
  <si>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</si>
  <si>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</si>
  <si>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</si>
  <si>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</si>
  <si>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</si>
  <si>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</si>
  <si>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</si>
  <si>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</si>
  <si>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</si>
  <si>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</si>
  <si>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</si>
  <si>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</si>
  <si>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</si>
  <si>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</si>
  <si>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</si>
  <si>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</si>
  <si>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</si>
  <si>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</si>
  <si>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</si>
  <si>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</si>
  <si>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</si>
  <si>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</si>
  <si>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</si>
  <si>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</si>
  <si>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</si>
  <si>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</si>
  <si>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</si>
  <si>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</si>
  <si>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</si>
  <si>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</si>
  <si>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</si>
  <si>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</si>
  <si>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</si>
  <si>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</si>
  <si>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</si>
  <si>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</si>
  <si>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</si>
  <si>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</si>
  <si>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</si>
  <si>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</si>
  <si>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</si>
  <si>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</si>
  <si>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</si>
  <si>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</si>
  <si>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</si>
  <si>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</si>
  <si>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</si>
  <si>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</si>
  <si>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</si>
  <si>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</si>
  <si>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</si>
  <si>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</si>
  <si>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</si>
  <si>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</si>
  <si>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</si>
  <si>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</si>
  <si>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</si>
  <si>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</si>
  <si>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</si>
  <si>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</si>
  <si>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</si>
  <si>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</si>
  <si>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</si>
  <si>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</si>
  <si>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</si>
  <si>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</si>
  <si>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</si>
  <si>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</si>
  <si>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</si>
  <si>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</si>
  <si>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</si>
  <si>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</si>
  <si>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</si>
  <si>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</si>
  <si>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</si>
  <si>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</si>
  <si>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</si>
  <si>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</si>
  <si>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</si>
  <si>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</si>
  <si>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</si>
  <si>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</si>
  <si>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</si>
  <si>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</si>
  <si>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</si>
  <si>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</si>
  <si>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</si>
  <si>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</si>
  <si>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</si>
  <si>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</si>
  <si>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</si>
  <si>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</si>
  <si>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</si>
  <si>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</si>
  <si>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</si>
  <si>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</si>
  <si>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</si>
  <si>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</si>
  <si>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</si>
  <si>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</si>
  <si>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</si>
  <si>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</si>
  <si>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</si>
  <si>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</si>
  <si>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</si>
  <si>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</si>
  <si>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</si>
  <si>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</si>
  <si>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</si>
  <si>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</si>
  <si>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</si>
  <si>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</si>
  <si>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</si>
  <si>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</si>
  <si>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</si>
  <si>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</si>
  <si>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</si>
  <si>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</si>
  <si>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</si>
  <si>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</si>
  <si>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</si>
  <si>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</si>
  <si>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</si>
  <si>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</si>
  <si>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</si>
  <si>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</si>
  <si>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</si>
  <si>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</si>
  <si>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</si>
  <si>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</si>
  <si>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</si>
  <si>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</si>
  <si>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</si>
  <si>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</si>
  <si>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</si>
  <si>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</si>
  <si>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</si>
  <si>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</si>
  <si>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</si>
  <si>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</si>
  <si>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</si>
  <si>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</si>
  <si>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</si>
  <si>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</si>
  <si>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</si>
  <si>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</si>
  <si>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</si>
  <si>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</si>
  <si>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</si>
  <si>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</si>
  <si>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</si>
  <si>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</si>
  <si>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</si>
  <si>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</si>
  <si>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</si>
  <si>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</si>
  <si>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</si>
  <si>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</si>
  <si>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</si>
  <si>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</si>
  <si>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</si>
  <si>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</si>
  <si>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</si>
  <si>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</si>
  <si>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</si>
  <si>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</si>
  <si>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</si>
  <si>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</si>
  <si>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</si>
  <si>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</si>
  <si>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</si>
  <si>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</si>
  <si>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</si>
  <si>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</si>
  <si>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</si>
  <si>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</si>
  <si>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</si>
  <si>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</si>
  <si>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</si>
  <si>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</si>
  <si>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</si>
  <si>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</si>
  <si>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</si>
  <si>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</si>
  <si>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</si>
  <si>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</si>
  <si>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</si>
  <si>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</si>
  <si>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</si>
  <si>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</si>
  <si>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</si>
  <si>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</si>
  <si>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</si>
  <si>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</si>
  <si>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</si>
  <si>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</si>
  <si>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</si>
  <si>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</si>
  <si>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</si>
  <si>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</si>
  <si>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</si>
  <si>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</si>
  <si>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</si>
  <si>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</si>
  <si>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</si>
  <si>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</si>
  <si>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</si>
  <si>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</si>
  <si>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</si>
  <si>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</si>
  <si>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</si>
  <si>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</si>
  <si>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</si>
  <si>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</si>
  <si>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</si>
  <si>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</si>
  <si>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</si>
  <si>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</si>
  <si>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</si>
  <si>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</si>
  <si>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</si>
  <si>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</si>
  <si>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</si>
  <si>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</si>
  <si>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</si>
  <si>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</si>
  <si>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</si>
  <si>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</si>
  <si>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</si>
  <si>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</si>
  <si>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</si>
  <si>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</si>
  <si>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</si>
  <si>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</si>
  <si>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</si>
  <si>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</si>
  <si>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</si>
  <si>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</si>
  <si>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</si>
  <si>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</si>
  <si>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</si>
  <si>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</si>
  <si>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</si>
  <si>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</si>
  <si>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</si>
  <si>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</si>
  <si>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</si>
  <si>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</si>
  <si>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</si>
  <si>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</si>
  <si>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</si>
  <si>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</si>
  <si>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</si>
  <si>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</si>
  <si>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</si>
  <si>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</si>
  <si>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</si>
  <si>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</si>
  <si>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</si>
  <si>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</si>
  <si>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</si>
  <si>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</si>
  <si>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</si>
  <si>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</si>
  <si>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</si>
  <si>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</si>
  <si>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</si>
  <si>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</si>
  <si>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</si>
  <si>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</si>
  <si>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</si>
  <si>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</si>
  <si>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</si>
  <si>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</si>
  <si>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</si>
  <si>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</si>
  <si>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</si>
  <si>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</si>
  <si>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</si>
  <si>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</si>
  <si>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</si>
  <si>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</si>
  <si>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</si>
  <si>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</si>
  <si>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</si>
  <si>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</si>
  <si>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</si>
  <si>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</si>
  <si>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</si>
  <si>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</si>
  <si>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</si>
  <si>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</si>
  <si>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</si>
  <si>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</si>
  <si>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</si>
  <si>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</si>
  <si>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</si>
  <si>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</si>
  <si>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</si>
  <si>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</si>
  <si>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</si>
  <si>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</si>
  <si>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</si>
  <si>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</si>
  <si>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</si>
  <si>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</si>
  <si>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</si>
  <si>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</si>
  <si>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</si>
  <si>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</si>
  <si>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</si>
  <si>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</si>
  <si>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</si>
  <si>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</si>
  <si>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</si>
  <si>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</si>
  <si>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</si>
  <si>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</si>
  <si>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</si>
  <si>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</si>
  <si>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</si>
  <si>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</si>
  <si>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</si>
  <si>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</si>
  <si>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</si>
  <si>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</si>
  <si>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</si>
  <si>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</si>
  <si>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</si>
  <si>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</si>
  <si>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</si>
  <si>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</si>
  <si>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</si>
  <si>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</si>
  <si>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</si>
  <si>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</si>
  <si>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</si>
  <si>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</si>
  <si>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</si>
  <si>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</si>
  <si>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</si>
  <si>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</si>
  <si>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</si>
  <si>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</si>
  <si>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</si>
  <si>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</si>
  <si>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</si>
  <si>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</si>
  <si>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</si>
  <si>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</si>
  <si>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</si>
  <si>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</si>
  <si>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</si>
  <si>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</si>
  <si>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</si>
  <si>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</si>
  <si>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</si>
  <si>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</si>
  <si>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</si>
  <si>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</si>
  <si>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</si>
  <si>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</si>
  <si>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</si>
  <si>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</si>
  <si>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</si>
  <si>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</si>
  <si>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</si>
  <si>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</si>
  <si>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</si>
  <si>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</si>
  <si>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</si>
  <si>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</si>
  <si>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</si>
  <si>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</si>
  <si>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</si>
  <si>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</si>
  <si>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</si>
  <si>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</si>
  <si>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</si>
  <si>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</si>
  <si>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</si>
  <si>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</si>
  <si>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</si>
  <si>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</si>
  <si>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</si>
  <si>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</si>
  <si>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</si>
  <si>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</si>
  <si>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</si>
  <si>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</si>
  <si>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</si>
  <si>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</si>
  <si>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</si>
  <si>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</si>
  <si>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</si>
  <si>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</si>
  <si>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</si>
  <si>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</si>
  <si>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</si>
  <si>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</si>
  <si>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</si>
  <si>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</si>
  <si>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</si>
  <si>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</si>
  <si>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</si>
  <si>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</si>
  <si>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</si>
  <si>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</si>
  <si>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</si>
  <si>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</si>
  <si>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</si>
  <si>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</si>
  <si>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</si>
  <si>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</si>
  <si>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</si>
  <si>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</si>
  <si>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</si>
  <si>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</si>
  <si>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</si>
  <si>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</si>
  <si>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</si>
  <si>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</si>
  <si>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</si>
  <si>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</si>
  <si>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</si>
  <si>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</si>
  <si>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</si>
  <si>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</si>
  <si>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</si>
  <si>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</si>
  <si>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</si>
  <si>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</si>
  <si>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</si>
  <si>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</si>
  <si>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</si>
  <si>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</si>
  <si>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</si>
  <si>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</si>
  <si>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</si>
  <si>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</si>
  <si>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</si>
  <si>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</si>
  <si>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</si>
  <si>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</si>
  <si>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</si>
  <si>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</si>
  <si>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</si>
  <si>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</si>
  <si>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</si>
  <si>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</si>
  <si>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</si>
  <si>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</si>
  <si>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</si>
  <si>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</si>
  <si>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</si>
  <si>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</si>
  <si>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</si>
  <si>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</si>
  <si>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</si>
  <si>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</si>
  <si>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</si>
  <si>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</si>
  <si>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</si>
  <si>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</si>
  <si>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</si>
  <si>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</si>
  <si>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</si>
  <si>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</si>
  <si>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</si>
  <si>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</si>
  <si>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</si>
  <si>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</si>
  <si>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</si>
  <si>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</si>
  <si>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</si>
  <si>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</si>
  <si>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</si>
  <si>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</si>
  <si>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</si>
  <si>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</si>
  <si>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</si>
  <si>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</si>
  <si>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</si>
  <si>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</si>
  <si>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</si>
  <si>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</si>
  <si>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</si>
  <si>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</si>
  <si>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</si>
  <si>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</si>
  <si>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</si>
  <si>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</si>
  <si>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</si>
  <si>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</si>
  <si>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</si>
  <si>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</si>
  <si>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</si>
  <si>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</si>
  <si>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</si>
  <si>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</si>
  <si>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</si>
  <si>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</si>
  <si>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</si>
  <si>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</si>
  <si>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</si>
  <si>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</si>
  <si>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</si>
  <si>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</si>
  <si>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</si>
  <si>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</si>
  <si>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</si>
  <si>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</si>
  <si>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</si>
  <si>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</si>
  <si>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</si>
  <si>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</si>
  <si>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</si>
  <si>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</si>
  <si>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</si>
  <si>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</si>
  <si>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</si>
  <si>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</si>
  <si>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</si>
  <si>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</si>
  <si>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</si>
  <si>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</si>
  <si>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</si>
  <si>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</si>
  <si>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</si>
  <si>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</si>
  <si>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</si>
  <si>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</si>
  <si>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</si>
  <si>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</si>
  <si>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</si>
  <si>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</si>
  <si>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</si>
  <si>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</si>
  <si>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</si>
  <si>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</si>
  <si>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</si>
  <si>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</si>
  <si>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</si>
  <si>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</si>
  <si>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</si>
  <si>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</si>
  <si>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</si>
  <si>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</si>
  <si>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</si>
  <si>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</si>
  <si>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</si>
  <si>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</si>
  <si>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</si>
  <si>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</si>
  <si>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</si>
  <si>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</si>
  <si>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</si>
  <si>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</si>
  <si>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</si>
  <si>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</si>
  <si>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</si>
  <si>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</si>
  <si>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</si>
  <si>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</si>
  <si>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</si>
  <si>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</si>
  <si>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</si>
  <si>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</si>
  <si>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</si>
  <si>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</si>
  <si>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</si>
  <si>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</si>
  <si>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</si>
  <si>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</si>
  <si>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</si>
  <si>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</si>
  <si>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</si>
  <si>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</si>
  <si>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</si>
  <si>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</si>
  <si>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</si>
  <si>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</si>
  <si>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</si>
  <si>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</si>
  <si>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</si>
  <si>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</si>
  <si>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</si>
  <si>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</si>
  <si>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</si>
  <si>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</si>
  <si>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</si>
  <si>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</si>
  <si>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</si>
  <si>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</si>
  <si>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</si>
  <si>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</si>
  <si>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</si>
  <si>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</si>
  <si>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</si>
  <si>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</si>
  <si>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</si>
  <si>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</si>
  <si>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</si>
  <si>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</si>
  <si>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</si>
  <si>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</si>
  <si>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</si>
  <si>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</si>
  <si>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</si>
  <si>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</si>
  <si>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</si>
  <si>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</si>
  <si>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</si>
  <si>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</si>
  <si>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</si>
  <si>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</si>
  <si>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</si>
  <si>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</si>
  <si>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</si>
  <si>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</si>
  <si>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</si>
  <si>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</si>
  <si>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</si>
  <si>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</si>
  <si>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</si>
  <si>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</si>
  <si>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</si>
  <si>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</si>
  <si>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</si>
  <si>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</si>
  <si>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</si>
  <si>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</si>
  <si>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</si>
  <si>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</si>
  <si>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</si>
  <si>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</si>
  <si>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</si>
  <si>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</si>
  <si>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</si>
  <si>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</si>
  <si>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</si>
  <si>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</si>
  <si>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</si>
  <si>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</si>
  <si>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</si>
  <si>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</si>
  <si>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</si>
  <si>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</si>
  <si>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</si>
  <si>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</si>
  <si>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</si>
  <si>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</si>
  <si>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</si>
  <si>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</si>
  <si>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</si>
  <si>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</si>
  <si>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</si>
  <si>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</si>
  <si>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</si>
  <si>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</si>
  <si>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</si>
  <si>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</si>
  <si>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</si>
  <si>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</si>
  <si>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</si>
  <si>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</si>
  <si>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</si>
  <si>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</si>
  <si>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</si>
  <si>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</si>
  <si>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</si>
  <si>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</si>
  <si>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</si>
  <si>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</si>
  <si>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</si>
  <si>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</si>
  <si>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</si>
  <si>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</si>
  <si>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</si>
  <si>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</si>
  <si>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</si>
  <si>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</si>
  <si>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</si>
  <si>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</si>
  <si>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</si>
  <si>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</si>
  <si>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</si>
  <si>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</si>
  <si>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</si>
  <si>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</si>
  <si>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</si>
  <si>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</si>
  <si>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</si>
  <si>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</si>
  <si>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</si>
  <si>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</si>
  <si>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</si>
  <si>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</si>
  <si>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</si>
  <si>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</si>
  <si>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</si>
  <si>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</si>
  <si>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</si>
  <si>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</si>
  <si>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</si>
  <si>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</si>
  <si>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</si>
  <si>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</si>
  <si>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</si>
  <si>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</si>
  <si>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</si>
  <si>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</si>
  <si>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</si>
  <si>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</si>
  <si>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</si>
  <si>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</si>
  <si>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</si>
  <si>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</si>
  <si>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</si>
  <si>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</si>
  <si>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</si>
  <si>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</si>
  <si>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</si>
  <si>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</si>
  <si>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</si>
  <si>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</si>
  <si>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</si>
  <si>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</si>
  <si>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</si>
  <si>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</si>
  <si>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</si>
  <si>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</si>
  <si>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</si>
  <si>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</si>
  <si>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</si>
  <si>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</si>
  <si>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</si>
  <si>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</si>
  <si>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</si>
  <si>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</si>
  <si>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</si>
  <si>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</si>
  <si>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</si>
  <si>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</si>
  <si>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</si>
  <si>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</si>
  <si>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</si>
  <si>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</si>
  <si>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</si>
  <si>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</si>
  <si>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</si>
  <si>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</si>
  <si>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</si>
  <si>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</si>
  <si>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</si>
  <si>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</si>
  <si>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</si>
  <si>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</si>
  <si>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</si>
  <si>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</si>
  <si>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</si>
  <si>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</si>
  <si>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</si>
  <si>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</si>
  <si>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</si>
  <si>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</si>
  <si>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</si>
  <si>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</si>
  <si>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</si>
  <si>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</si>
  <si>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</si>
  <si>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</si>
  <si>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</si>
  <si>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</si>
  <si>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</si>
  <si>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</si>
  <si>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</si>
  <si>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</si>
  <si>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</si>
  <si>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</si>
  <si>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</si>
  <si>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</si>
  <si>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</si>
  <si>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</si>
  <si>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</si>
  <si>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</si>
  <si>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</si>
  <si>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</si>
  <si>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</si>
  <si>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</si>
  <si>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</si>
  <si>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</si>
  <si>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</si>
  <si>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</si>
  <si>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</si>
  <si>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</si>
  <si>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</si>
  <si>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</si>
  <si>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</si>
  <si>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</si>
  <si>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</si>
  <si>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</si>
  <si>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</si>
  <si>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</si>
  <si>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</si>
  <si>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</si>
  <si>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</si>
  <si>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</si>
  <si>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</si>
  <si>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</si>
  <si>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</si>
  <si>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</si>
  <si>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</si>
  <si>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</si>
  <si>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</si>
  <si>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</si>
  <si>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</si>
  <si>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</si>
  <si>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</si>
  <si>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</si>
  <si>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</si>
  <si>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</si>
  <si>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</si>
  <si>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</si>
  <si>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</si>
  <si>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</si>
  <si>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</si>
  <si>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</si>
  <si>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</si>
  <si>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</si>
  <si>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</si>
  <si>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</si>
  <si>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</si>
  <si>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</si>
  <si>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</si>
  <si>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</si>
  <si>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</si>
  <si>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</si>
  <si>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</si>
  <si>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</si>
  <si>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</si>
  <si>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</si>
  <si>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</si>
  <si>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</si>
  <si>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</si>
  <si>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</si>
  <si>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</si>
  <si>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</si>
  <si>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</si>
  <si>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</si>
  <si>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</si>
  <si>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</si>
  <si>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</si>
  <si>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</si>
  <si>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</si>
  <si>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</si>
  <si>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</si>
  <si>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</si>
  <si>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</si>
  <si>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</si>
  <si>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</si>
  <si>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</si>
  <si>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</si>
  <si>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</si>
  <si>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</si>
  <si>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</si>
  <si>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</si>
  <si>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</si>
  <si>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</si>
  <si>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</si>
  <si>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</si>
  <si>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</si>
  <si>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</si>
  <si>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</si>
  <si>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</si>
  <si>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</si>
  <si>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</si>
  <si>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</si>
  <si>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</si>
  <si>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</si>
  <si>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</si>
  <si>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</si>
  <si>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</si>
  <si>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</si>
  <si>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</si>
  <si>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</si>
  <si>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</si>
  <si>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</si>
  <si>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</si>
  <si>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</si>
  <si>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</si>
  <si>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</si>
  <si>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</si>
  <si>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</si>
  <si>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</si>
  <si>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</si>
  <si>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</si>
  <si>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</si>
  <si>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</si>
  <si>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</si>
  <si>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</si>
  <si>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</si>
  <si>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</si>
  <si>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</si>
  <si>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</si>
  <si>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</si>
  <si>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</si>
  <si>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</si>
  <si>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</si>
  <si>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</si>
  <si>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</si>
  <si>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</si>
  <si>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</si>
  <si>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</si>
  <si>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</si>
  <si>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</si>
  <si>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</si>
  <si>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</si>
  <si>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</si>
  <si>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</si>
  <si>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</si>
  <si>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</si>
  <si>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</si>
  <si>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</si>
  <si>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</si>
  <si>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</si>
  <si>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</si>
  <si>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</si>
  <si>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</si>
  <si>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</si>
  <si>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</si>
  <si>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</si>
  <si>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</si>
  <si>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</si>
  <si>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</si>
  <si>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</si>
  <si>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</si>
  <si>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</si>
  <si>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</si>
  <si>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</si>
  <si>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</si>
  <si>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</si>
  <si>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</si>
  <si>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</si>
  <si>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</si>
  <si>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</si>
  <si>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</si>
  <si>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</si>
  <si>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</si>
  <si>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</si>
  <si>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</si>
  <si>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</si>
  <si>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</si>
  <si>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</si>
  <si>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</si>
  <si>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</si>
  <si>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</si>
  <si>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</si>
  <si>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</si>
  <si>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</si>
  <si>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</si>
  <si>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</si>
  <si>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</si>
  <si>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</si>
  <si>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</si>
  <si>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</si>
  <si>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</si>
  <si>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</si>
  <si>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</si>
  <si>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</si>
  <si>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</si>
  <si>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</si>
  <si>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</si>
  <si>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</si>
  <si>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</si>
  <si>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</si>
  <si>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</si>
  <si>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</si>
  <si>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</si>
  <si>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</si>
  <si>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</si>
  <si>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</si>
  <si>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</si>
  <si>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</si>
  <si>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</si>
  <si>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</si>
  <si>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</si>
  <si>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</si>
  <si>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</si>
  <si>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</si>
  <si>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</si>
  <si>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</si>
  <si>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</si>
  <si>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</si>
  <si>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</si>
  <si>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</si>
  <si>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</si>
  <si>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</si>
  <si>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</si>
  <si>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</si>
  <si>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</si>
  <si>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</si>
  <si>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</si>
  <si>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</si>
  <si>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</si>
  <si>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</si>
  <si>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</si>
  <si>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</si>
  <si>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</si>
  <si>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</si>
  <si>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</si>
  <si>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</si>
  <si>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</si>
  <si>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</si>
  <si>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</si>
  <si>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</si>
  <si>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</si>
  <si>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</si>
  <si>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</si>
  <si>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</si>
  <si>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</si>
  <si>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</si>
  <si>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</si>
  <si>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</si>
  <si>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</si>
  <si>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</si>
  <si>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</si>
  <si>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</si>
  <si>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</si>
  <si>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</si>
  <si>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</si>
  <si>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</si>
  <si>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</si>
  <si>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</si>
  <si>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</si>
  <si>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</si>
  <si>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</si>
  <si>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</si>
  <si>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</si>
  <si>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</si>
  <si>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</si>
  <si>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</si>
  <si>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</si>
  <si>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</si>
  <si>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</si>
  <si>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</si>
  <si>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</si>
  <si>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</si>
  <si>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</si>
  <si>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</si>
  <si>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</si>
  <si>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</si>
  <si>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</si>
  <si>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</si>
  <si>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</si>
  <si>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</si>
  <si>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</si>
  <si>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</si>
  <si>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</si>
  <si>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</si>
  <si>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</si>
  <si>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</si>
  <si>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</si>
  <si>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</si>
  <si>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</si>
  <si>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</si>
  <si>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</si>
  <si>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</si>
  <si>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</si>
  <si>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</si>
  <si>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</si>
  <si>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</si>
  <si>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</si>
  <si>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</si>
  <si>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</si>
  <si>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</si>
  <si>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</si>
  <si>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</si>
  <si>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</si>
  <si>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</si>
  <si>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</si>
  <si>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</si>
  <si>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</si>
  <si>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</si>
  <si>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</si>
  <si>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</si>
  <si>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</si>
  <si>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</si>
  <si>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</si>
  <si>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</si>
  <si>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</si>
  <si>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</si>
  <si>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</si>
  <si>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</si>
  <si>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</si>
  <si>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</si>
  <si>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</si>
  <si>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</si>
  <si>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</si>
  <si>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</si>
  <si>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</si>
  <si>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</si>
  <si>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</si>
  <si>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</si>
  <si>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</si>
  <si>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</si>
  <si>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</si>
  <si>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</si>
  <si>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</si>
  <si>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</si>
  <si>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</si>
  <si>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</si>
  <si>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</si>
  <si>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</si>
  <si>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</si>
  <si>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</si>
  <si>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</si>
  <si>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</si>
  <si>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</si>
  <si>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</si>
  <si>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</si>
  <si>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</si>
  <si>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</si>
  <si>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</si>
  <si>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</si>
  <si>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</si>
  <si>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</si>
  <si>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</si>
  <si>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</si>
  <si>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</si>
  <si>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</si>
  <si>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</si>
  <si>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</si>
  <si>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</si>
  <si>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</si>
  <si>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</si>
  <si>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</si>
  <si>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</si>
  <si>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</si>
  <si>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</si>
  <si>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</si>
  <si>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</si>
  <si>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</si>
  <si>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</si>
  <si>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</si>
  <si>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</si>
  <si>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</si>
  <si>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</si>
  <si>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</si>
  <si>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</si>
  <si>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</si>
  <si>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</si>
  <si>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</si>
  <si>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</si>
  <si>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</si>
  <si>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</si>
  <si>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</si>
  <si>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</si>
  <si>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</si>
  <si>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</si>
  <si>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</si>
  <si>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</si>
  <si>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</si>
  <si>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</si>
  <si>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</si>
  <si>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</si>
  <si>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</si>
  <si>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</si>
  <si>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</si>
  <si>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</si>
  <si>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</si>
  <si>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</si>
  <si>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</si>
  <si>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</si>
  <si>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</si>
  <si>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</si>
  <si>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</si>
  <si>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</si>
  <si>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</si>
  <si>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</si>
  <si>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</si>
  <si>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</si>
  <si>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</si>
  <si>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</si>
  <si>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</si>
  <si>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</si>
  <si>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</si>
  <si>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</si>
  <si>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</si>
  <si>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</si>
  <si>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</si>
  <si>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</si>
  <si>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</si>
  <si>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</si>
  <si>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</si>
  <si>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</si>
  <si>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</si>
  <si>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</si>
  <si>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</si>
  <si>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</si>
  <si>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</si>
  <si>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</si>
  <si>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</si>
  <si>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</si>
  <si>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</si>
  <si>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</si>
  <si>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</si>
  <si>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</si>
  <si>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</si>
  <si>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</si>
  <si>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</si>
  <si>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</si>
  <si>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</si>
  <si>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</si>
  <si>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</si>
  <si>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</si>
  <si>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</si>
  <si>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</si>
  <si>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</si>
  <si>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</si>
  <si>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</si>
  <si>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</si>
  <si>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</si>
  <si>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</si>
  <si>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</si>
  <si>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</si>
  <si>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</si>
  <si>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</si>
  <si>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</si>
  <si>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</si>
  <si>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</si>
  <si>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</si>
  <si>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</si>
  <si>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</si>
  <si>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</si>
  <si>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</si>
  <si>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</si>
  <si>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</si>
  <si>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</si>
  <si>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</si>
  <si>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</si>
  <si>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</si>
  <si>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</si>
  <si>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</si>
  <si>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</si>
  <si>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</si>
  <si>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</si>
  <si>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</si>
  <si>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</si>
  <si>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</si>
  <si>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</si>
  <si>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</si>
  <si>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</si>
  <si>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</si>
  <si>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</si>
  <si>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</si>
  <si>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</si>
  <si>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</si>
  <si>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</si>
  <si>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</si>
  <si>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</si>
  <si>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</si>
  <si>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</si>
  <si>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</si>
  <si>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</si>
  <si>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</si>
  <si>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</si>
  <si>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</si>
  <si>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</si>
  <si>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</si>
  <si>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</si>
  <si>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</si>
  <si>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</si>
  <si>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</si>
  <si>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</si>
  <si>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</si>
  <si>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</si>
  <si>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</si>
  <si>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</si>
  <si>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</si>
  <si>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</si>
  <si>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</si>
  <si>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</si>
  <si>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</si>
  <si>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</si>
  <si>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</si>
  <si>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</si>
  <si>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</si>
  <si>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</si>
  <si>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</si>
  <si>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</si>
  <si>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</si>
  <si>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</si>
  <si>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</si>
  <si>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</si>
  <si>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</si>
  <si>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</si>
  <si>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</si>
  <si>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</si>
  <si>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</si>
  <si>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</si>
  <si>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</si>
  <si>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</si>
  <si>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</si>
  <si>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</si>
  <si>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</si>
  <si>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</si>
  <si>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</si>
  <si>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</si>
  <si>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</si>
  <si>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</si>
  <si>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</si>
  <si>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</si>
  <si>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</si>
  <si>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</si>
  <si>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</si>
  <si>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</si>
  <si>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</si>
  <si>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</si>
  <si>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</si>
  <si>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</si>
  <si>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</si>
  <si>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</si>
  <si>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</si>
  <si>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</si>
  <si>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</si>
  <si>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</si>
  <si>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</si>
  <si>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</si>
  <si>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</si>
  <si>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</si>
  <si>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</si>
  <si>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</si>
  <si>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</si>
  <si>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</si>
  <si>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</si>
  <si>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</si>
  <si>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</si>
  <si>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</si>
  <si>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</si>
  <si>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</si>
  <si>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</si>
  <si>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</si>
  <si>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</si>
  <si>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</si>
  <si>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</si>
  <si>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</si>
  <si>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</si>
  <si>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</si>
  <si>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</si>
  <si>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</si>
  <si>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</si>
  <si>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</si>
  <si>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</si>
  <si>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</si>
  <si>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</si>
  <si>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</si>
  <si>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</si>
  <si>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</si>
  <si>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</si>
  <si>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</si>
  <si>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</si>
  <si>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</si>
  <si>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</si>
  <si>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</si>
  <si>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</si>
  <si>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</si>
  <si>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</si>
  <si>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</si>
  <si>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</si>
  <si>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</si>
  <si>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</si>
  <si>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</si>
  <si>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</si>
  <si>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</si>
  <si>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</si>
  <si>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</si>
  <si>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</si>
  <si>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</si>
  <si>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</si>
  <si>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</si>
  <si>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</si>
  <si>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</si>
  <si>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</si>
  <si>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</si>
  <si>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</si>
  <si>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</si>
  <si>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</si>
  <si>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</si>
  <si>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</si>
  <si>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</si>
  <si>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</si>
  <si>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</si>
  <si>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</si>
  <si>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</si>
  <si>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</si>
  <si>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</si>
  <si>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</si>
  <si>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</si>
  <si>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</si>
  <si>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</si>
  <si>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</si>
  <si>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</si>
  <si>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</si>
  <si>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</si>
  <si>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</si>
  <si>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</si>
  <si>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</si>
  <si>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</si>
  <si>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</si>
  <si>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</si>
  <si>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</si>
  <si>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</si>
  <si>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</si>
  <si>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</si>
  <si>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</si>
  <si>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</si>
  <si>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</si>
  <si>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</si>
  <si>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</si>
  <si>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</si>
  <si>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</si>
  <si>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</si>
  <si>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</si>
  <si>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</si>
  <si>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</si>
  <si>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</si>
  <si>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</si>
  <si>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</si>
  <si>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</si>
  <si>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</si>
  <si>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</si>
  <si>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</si>
  <si>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</si>
  <si>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</si>
  <si>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</si>
  <si>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</si>
  <si>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</si>
  <si>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</si>
  <si>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</si>
  <si>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</si>
  <si>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</si>
  <si>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</si>
  <si>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</si>
  <si>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</si>
  <si>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</si>
  <si>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</si>
  <si>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</si>
  <si>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</si>
  <si>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</si>
  <si>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</si>
  <si>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</si>
  <si>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</si>
  <si>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</si>
  <si>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</si>
  <si>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</si>
  <si>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</si>
  <si>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</si>
  <si>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</si>
  <si>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</si>
  <si>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</si>
  <si>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</si>
  <si>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</si>
  <si>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</si>
  <si>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</si>
  <si>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</si>
  <si>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</si>
  <si>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</si>
  <si>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</si>
  <si>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</si>
  <si>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</si>
  <si>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</si>
  <si>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</si>
  <si>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</si>
  <si>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</si>
  <si>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</si>
  <si>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</si>
  <si>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</si>
  <si>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</si>
  <si>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</si>
  <si>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</si>
  <si>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</si>
  <si>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</si>
  <si>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</si>
  <si>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</si>
  <si>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</si>
  <si>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</si>
  <si>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</si>
  <si>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</si>
  <si>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</si>
  <si>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</si>
  <si>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</si>
  <si>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</si>
  <si>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</si>
  <si>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</si>
  <si>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</si>
  <si>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</si>
  <si>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</si>
  <si>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</si>
  <si>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</si>
  <si>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</si>
  <si>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</si>
  <si>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</si>
  <si>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</si>
  <si>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</si>
  <si>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</si>
  <si>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</si>
  <si>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</si>
  <si>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</si>
  <si>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</si>
  <si>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</si>
  <si>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</si>
  <si>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</si>
  <si>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</si>
  <si>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</si>
  <si>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</si>
  <si>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</si>
  <si>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</si>
  <si>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</si>
  <si>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</si>
  <si>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</si>
  <si>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</si>
  <si>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</si>
  <si>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</si>
  <si>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</si>
  <si>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</si>
  <si>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</si>
  <si>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</si>
  <si>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</si>
  <si>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</si>
  <si>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</si>
  <si>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</si>
  <si>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</si>
  <si>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</si>
  <si>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</si>
  <si>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</si>
  <si>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</si>
  <si>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</si>
  <si>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</si>
  <si>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</si>
  <si>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</si>
  <si>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</si>
  <si>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</si>
  <si>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</si>
  <si>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</si>
  <si>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</si>
  <si>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</si>
  <si>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</si>
  <si>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</si>
  <si>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</si>
  <si>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</si>
  <si>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</si>
  <si>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</si>
  <si>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</si>
  <si>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</si>
  <si>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</si>
  <si>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</si>
  <si>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</si>
  <si>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</si>
  <si>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</si>
  <si>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</si>
  <si>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</si>
  <si>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</si>
  <si>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</si>
  <si>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</si>
  <si>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</si>
  <si>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</si>
  <si>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</si>
  <si>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</si>
  <si>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</si>
  <si>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</si>
  <si>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</si>
  <si>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</si>
  <si>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</si>
  <si>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</si>
  <si>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</si>
  <si>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</si>
  <si>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</si>
  <si>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</si>
  <si>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</si>
  <si>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</si>
  <si>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</si>
  <si>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</si>
  <si>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</si>
  <si>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</si>
  <si>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</si>
  <si>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</si>
  <si>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</si>
  <si>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</si>
  <si>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</si>
  <si>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</si>
  <si>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</si>
  <si>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</si>
  <si>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</si>
  <si>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</si>
  <si>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</si>
  <si>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</si>
  <si>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</si>
  <si>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</si>
  <si>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</si>
  <si>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</si>
  <si>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</si>
  <si>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</si>
  <si>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</si>
  <si>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</si>
  <si>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</si>
  <si>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</si>
  <si>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</si>
  <si>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</si>
  <si>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</si>
  <si>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</si>
  <si>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</si>
  <si>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</si>
  <si>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</si>
  <si>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</si>
  <si>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</si>
  <si>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</si>
  <si>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</si>
  <si>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</si>
  <si>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</si>
  <si>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</si>
  <si>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</si>
  <si>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</si>
  <si>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</si>
  <si>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</si>
  <si>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</si>
  <si>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</si>
  <si>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</si>
  <si>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</si>
  <si>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</si>
  <si>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</si>
  <si>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</si>
  <si>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</si>
  <si>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</si>
  <si>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</si>
  <si>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</si>
  <si>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</si>
  <si>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</si>
  <si>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</si>
  <si>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</si>
  <si>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</si>
  <si>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</si>
  <si>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</si>
  <si>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</si>
  <si>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</si>
  <si>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</si>
  <si>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</si>
  <si>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</si>
  <si>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</si>
  <si>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</si>
  <si>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</si>
  <si>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</si>
  <si>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</si>
  <si>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</si>
  <si>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</si>
  <si>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</si>
  <si>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</si>
  <si>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</si>
  <si>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</si>
  <si>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</si>
  <si>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</si>
  <si>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</si>
  <si>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</si>
  <si>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</si>
  <si>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</si>
  <si>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</si>
  <si>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</si>
  <si>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</si>
  <si>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</si>
  <si>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</si>
  <si>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</si>
  <si>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</si>
  <si>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</si>
  <si>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</si>
  <si>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</si>
  <si>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</si>
  <si>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</si>
  <si>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</si>
  <si>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</si>
  <si>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</si>
  <si>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</si>
  <si>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</si>
  <si>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</si>
  <si>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</si>
  <si>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</si>
  <si>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</si>
  <si>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</si>
  <si>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</si>
  <si>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</si>
  <si>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</si>
  <si>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</si>
  <si>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</si>
  <si>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</si>
  <si>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</si>
  <si>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</si>
  <si>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</si>
  <si>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</si>
  <si>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</si>
  <si>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</si>
  <si>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</si>
  <si>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</si>
  <si>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</si>
  <si>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</si>
  <si>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</si>
  <si>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</si>
  <si>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</si>
  <si>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</si>
  <si>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</si>
  <si>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</si>
  <si>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</si>
  <si>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</si>
  <si>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</si>
  <si>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</si>
  <si>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</si>
  <si>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</si>
  <si>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</si>
  <si>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</si>
  <si>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</si>
  <si>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</si>
  <si>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</si>
  <si>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</si>
  <si>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</si>
  <si>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</si>
  <si>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</si>
  <si>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</si>
  <si>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</si>
  <si>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</si>
  <si>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</si>
  <si>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</si>
  <si>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</si>
  <si>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</si>
  <si>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</si>
  <si>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</si>
  <si>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</si>
  <si>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</si>
  <si>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</si>
  <si>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</si>
  <si>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</si>
  <si>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</si>
  <si>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</si>
  <si>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</si>
  <si>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</si>
  <si>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</si>
  <si>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</si>
  <si>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</si>
  <si>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</si>
  <si>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</si>
  <si>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</si>
  <si>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</si>
  <si>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</si>
  <si>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</si>
  <si>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</si>
  <si>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</si>
  <si>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</si>
  <si>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</si>
  <si>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</si>
  <si>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</si>
  <si>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</si>
  <si>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</si>
  <si>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</si>
  <si>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</si>
  <si>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</si>
  <si>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</si>
  <si>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</si>
  <si>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</si>
  <si>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</si>
  <si>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</si>
  <si>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</si>
  <si>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</si>
  <si>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</si>
  <si>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</si>
  <si>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</si>
  <si>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</si>
  <si>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</si>
  <si>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</si>
  <si>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</si>
  <si>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</si>
  <si>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</si>
  <si>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</si>
  <si>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</si>
  <si>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</si>
  <si>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</si>
  <si>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</si>
  <si>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</si>
  <si>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</si>
  <si>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</si>
  <si>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</si>
  <si>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</si>
  <si>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</si>
  <si>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</si>
  <si>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</si>
  <si>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</si>
  <si>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</si>
  <si>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</si>
  <si>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</si>
  <si>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</si>
  <si>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</si>
  <si>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</si>
  <si>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</si>
  <si>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</si>
  <si>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</si>
  <si>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</si>
  <si>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</si>
  <si>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</si>
  <si>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</si>
  <si>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</si>
  <si>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</si>
  <si>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</si>
  <si>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</si>
  <si>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</si>
  <si>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</si>
  <si>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</si>
  <si>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</si>
  <si>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</si>
  <si>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</si>
  <si>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</si>
  <si>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</si>
  <si>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</si>
  <si>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</si>
  <si>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</si>
  <si>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</si>
  <si>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</si>
  <si>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</si>
  <si>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</si>
  <si>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</si>
  <si>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</si>
  <si>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</si>
  <si>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</si>
  <si>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</si>
  <si>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</si>
  <si>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</si>
  <si>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</si>
  <si>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</si>
  <si>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</si>
  <si>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</si>
  <si>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</si>
  <si>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</si>
  <si>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</si>
  <si>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</si>
  <si>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</si>
  <si>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</si>
  <si>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</si>
  <si>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</si>
  <si>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</si>
  <si>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</si>
  <si>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</si>
  <si>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</si>
  <si>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</si>
  <si>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</si>
  <si>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</si>
  <si>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</si>
  <si>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</si>
  <si>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</si>
  <si>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</si>
  <si>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</si>
  <si>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</si>
  <si>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</si>
  <si>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</si>
  <si>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</si>
  <si>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</si>
  <si>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</si>
  <si>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</si>
  <si>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</si>
  <si>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</si>
  <si>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</si>
  <si>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</si>
  <si>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</si>
  <si>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</si>
  <si>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</si>
  <si>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</si>
  <si>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</si>
  <si>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</si>
  <si>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</si>
  <si>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</si>
  <si>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</si>
  <si>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</si>
  <si>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</si>
  <si>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</si>
  <si>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</si>
  <si>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</si>
  <si>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</si>
  <si>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</si>
  <si>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</si>
  <si>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</si>
  <si>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</si>
  <si>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</si>
  <si>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</si>
  <si>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</si>
  <si>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</si>
  <si>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</si>
  <si>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</si>
  <si>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</si>
  <si>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</si>
  <si>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</si>
  <si>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</si>
  <si>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</si>
  <si>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</si>
  <si>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</si>
  <si>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</si>
  <si>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</si>
  <si>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</si>
  <si>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</si>
  <si>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</si>
  <si>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</si>
  <si>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</si>
  <si>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</si>
  <si>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</si>
  <si>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</si>
  <si>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</si>
  <si>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</si>
  <si>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</si>
  <si>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</si>
  <si>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</si>
  <si>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</si>
  <si>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</si>
  <si>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</si>
  <si>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</si>
  <si>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</si>
  <si>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</si>
  <si>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</si>
  <si>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</si>
  <si>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</si>
  <si>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</si>
  <si>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</si>
  <si>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</si>
  <si>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</si>
  <si>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</si>
  <si>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</si>
  <si>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</si>
  <si>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</si>
  <si>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</si>
  <si>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</si>
  <si>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</si>
  <si>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</si>
  <si>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</si>
  <si>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</si>
  <si>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</si>
  <si>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</si>
  <si>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</si>
  <si>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</si>
  <si>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</si>
  <si>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</si>
  <si>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</si>
  <si>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</si>
  <si>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</si>
  <si>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</si>
  <si>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</si>
  <si>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</si>
  <si>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</si>
  <si>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</si>
  <si>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</si>
  <si>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</si>
  <si>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</si>
  <si>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</si>
  <si>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</si>
  <si>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</si>
  <si>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</si>
  <si>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</si>
  <si>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</si>
  <si>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</si>
  <si>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</si>
  <si>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</si>
  <si>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</si>
  <si>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</si>
  <si>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</si>
  <si>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</si>
  <si>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</si>
  <si>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</si>
  <si>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</si>
  <si>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</si>
  <si>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</si>
  <si>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</si>
  <si>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</si>
  <si>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</si>
  <si>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</si>
  <si>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</si>
  <si>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</si>
  <si>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</si>
  <si>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</si>
  <si>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</si>
  <si>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</si>
  <si>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</si>
  <si>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</si>
  <si>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</si>
  <si>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</si>
  <si>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</si>
  <si>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</si>
  <si>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</si>
  <si>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</si>
  <si>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</si>
  <si>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</si>
  <si>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</si>
  <si>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</si>
  <si>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</si>
  <si>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</si>
  <si>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</si>
  <si>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</si>
  <si>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</si>
  <si>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</si>
  <si>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</si>
  <si>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</si>
  <si>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</si>
  <si>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</si>
  <si>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</si>
  <si>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</si>
  <si>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</si>
  <si>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</si>
  <si>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</si>
  <si>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</si>
  <si>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</si>
  <si>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</si>
  <si>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</si>
  <si>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</si>
  <si>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</si>
  <si>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</si>
  <si>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</si>
  <si>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</si>
  <si>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</si>
  <si>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</si>
  <si>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</si>
  <si>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</si>
  <si>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</si>
  <si>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</si>
  <si>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</si>
  <si>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</si>
  <si>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</si>
  <si>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</si>
  <si>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</si>
  <si>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</si>
  <si>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</si>
  <si>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</si>
  <si>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</si>
  <si>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</si>
  <si>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</si>
  <si>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</si>
  <si>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</si>
  <si>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</si>
  <si>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</si>
  <si>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</si>
  <si>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</si>
  <si>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</si>
  <si>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</si>
  <si>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</si>
  <si>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</si>
  <si>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</si>
  <si>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</si>
  <si>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</si>
  <si>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</si>
  <si>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</si>
  <si>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</si>
  <si>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</si>
  <si>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</si>
  <si>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</si>
  <si>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</si>
  <si>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</si>
  <si>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</si>
  <si>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</si>
  <si>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</si>
  <si>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</si>
  <si>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</si>
  <si>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</si>
  <si>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</si>
  <si>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</si>
  <si>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</si>
  <si>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</si>
  <si>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</si>
  <si>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</si>
  <si>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</si>
  <si>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</si>
  <si>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</si>
  <si>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</si>
  <si>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</si>
  <si>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</si>
  <si>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</si>
  <si>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</si>
  <si>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</si>
  <si>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</si>
  <si>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</si>
  <si>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</si>
  <si>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</si>
  <si>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</si>
  <si>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</si>
  <si>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</si>
  <si>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</si>
  <si>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</si>
  <si>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</si>
  <si>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</si>
  <si>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</si>
  <si>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</si>
  <si>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</si>
  <si>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</si>
  <si>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</si>
  <si>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</si>
  <si>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</si>
  <si>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</si>
  <si>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</si>
  <si>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</si>
  <si>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</si>
  <si>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</si>
  <si>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</si>
  <si>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</si>
  <si>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</si>
  <si>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</si>
  <si>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</si>
  <si>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</si>
  <si>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</si>
  <si>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</si>
  <si>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</si>
  <si>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</si>
  <si>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</si>
  <si>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</si>
  <si>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</si>
  <si>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</si>
  <si>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</si>
  <si>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</si>
  <si>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</si>
  <si>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</si>
  <si>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</si>
  <si>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</si>
  <si>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</si>
  <si>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</si>
  <si>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</si>
  <si>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</si>
  <si>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</si>
  <si>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</si>
  <si>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</si>
  <si>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</si>
  <si>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</si>
  <si>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</si>
  <si>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</si>
  <si>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</si>
  <si>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</si>
  <si>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</si>
  <si>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</si>
  <si>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</si>
  <si>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</si>
  <si>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</si>
  <si>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</si>
  <si>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</si>
  <si>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</si>
  <si>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</si>
  <si>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</si>
  <si>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</si>
  <si>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</si>
  <si>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</si>
  <si>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</si>
  <si>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</si>
  <si>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</si>
  <si>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</si>
  <si>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</si>
  <si>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</si>
  <si>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</si>
  <si>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</si>
  <si>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</si>
  <si>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</si>
  <si>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</si>
  <si>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</si>
  <si>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</si>
  <si>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</si>
  <si>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</si>
  <si>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</si>
  <si>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</si>
  <si>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</si>
  <si>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</si>
  <si>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</si>
  <si>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</si>
  <si>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</si>
  <si>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</si>
  <si>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</si>
  <si>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</si>
  <si>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</si>
  <si>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</si>
  <si>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</si>
  <si>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</si>
  <si>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</si>
  <si>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</si>
  <si>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</si>
  <si>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</si>
  <si>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</si>
  <si>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</si>
  <si>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</si>
  <si>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</si>
  <si>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</si>
  <si>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</si>
  <si>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</si>
  <si>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</si>
  <si>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</si>
  <si>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</si>
  <si>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</si>
  <si>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</si>
  <si>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</si>
  <si>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</si>
  <si>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</si>
  <si>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</si>
  <si>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</si>
  <si>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</si>
  <si>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</si>
  <si>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</si>
  <si>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</si>
  <si>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</si>
  <si>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</si>
  <si>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</si>
  <si>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</si>
  <si>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</si>
  <si>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</si>
  <si>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</si>
  <si>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</si>
  <si>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</si>
  <si>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</si>
  <si>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</si>
  <si>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</si>
  <si>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</si>
  <si>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</si>
  <si>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</si>
  <si>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</si>
  <si>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</si>
  <si>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</si>
  <si>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</si>
  <si>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</si>
  <si>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</si>
  <si>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</si>
  <si>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</si>
  <si>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</si>
  <si>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</si>
  <si>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</si>
  <si>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</si>
  <si>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</si>
  <si>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</si>
  <si>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</si>
  <si>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</si>
  <si>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</si>
  <si>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</si>
  <si>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</si>
  <si>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</si>
  <si>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</si>
  <si>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</si>
  <si>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</si>
  <si>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</si>
  <si>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</si>
  <si>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</si>
  <si>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</si>
  <si>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</si>
  <si>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</si>
  <si>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</si>
  <si>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</si>
  <si>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</si>
  <si>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</si>
  <si>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</si>
  <si>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</si>
  <si>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</si>
  <si>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</si>
  <si>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</si>
  <si>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</si>
  <si>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</si>
  <si>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</si>
  <si>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</si>
  <si>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</si>
  <si>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</si>
  <si>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</si>
  <si>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</si>
  <si>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</si>
  <si>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</si>
  <si>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</si>
  <si>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</si>
  <si>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</si>
  <si>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</si>
  <si>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</si>
  <si>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</si>
  <si>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</si>
  <si>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</si>
  <si>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</si>
  <si>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</si>
  <si>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</si>
  <si>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</si>
  <si>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</si>
  <si>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</si>
  <si>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</si>
  <si>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</si>
  <si>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</si>
  <si>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</si>
  <si>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</si>
  <si>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</si>
  <si>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</si>
  <si>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</si>
  <si>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</si>
  <si>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</si>
  <si>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</si>
  <si>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</si>
  <si>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</si>
  <si>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</si>
  <si>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</si>
  <si>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</si>
  <si>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</si>
  <si>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</si>
  <si>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</si>
  <si>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</si>
  <si>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</si>
  <si>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</si>
  <si>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</si>
  <si>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</si>
  <si>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</si>
  <si>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</si>
  <si>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</si>
  <si>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</si>
  <si>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</si>
  <si>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</si>
  <si>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</si>
  <si>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</si>
  <si>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</si>
  <si>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</si>
  <si>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</si>
  <si>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</si>
  <si>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</si>
  <si>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</si>
  <si>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</si>
  <si>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</si>
  <si>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</si>
  <si>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</si>
  <si>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</si>
  <si>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</si>
  <si>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</si>
  <si>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</si>
  <si>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</si>
  <si>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</si>
  <si>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</si>
  <si>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</si>
  <si>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</si>
  <si>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</si>
  <si>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</si>
  <si>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</si>
  <si>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</si>
  <si>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</si>
  <si>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</si>
  <si>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</si>
  <si>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</si>
  <si>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</si>
  <si>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</si>
  <si>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</si>
  <si>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</si>
  <si>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</si>
  <si>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</si>
  <si>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</si>
  <si>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</si>
  <si>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</si>
  <si>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</si>
  <si>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</si>
  <si>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</si>
  <si>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</si>
  <si>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</si>
  <si>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</si>
  <si>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</si>
  <si>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</si>
  <si>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</si>
  <si>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</si>
  <si>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</si>
  <si>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</si>
  <si>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</si>
  <si>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</si>
  <si>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</si>
  <si>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</si>
  <si>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</si>
  <si>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</si>
  <si>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</si>
  <si>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</si>
  <si>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</si>
  <si>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</si>
  <si>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</si>
  <si>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</si>
  <si>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</si>
  <si>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</si>
  <si>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</si>
  <si>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</si>
  <si>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</si>
  <si>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</si>
  <si>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</si>
  <si>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</si>
  <si>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</si>
  <si>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</si>
  <si>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</si>
  <si>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</si>
  <si>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</si>
  <si>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</si>
  <si>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</si>
  <si>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</si>
  <si>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</si>
  <si>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</si>
  <si>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</si>
  <si>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</si>
  <si>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</si>
  <si>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</si>
  <si>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</si>
  <si>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</si>
  <si>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</si>
  <si>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</si>
  <si>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</si>
  <si>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</si>
  <si>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</si>
  <si>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</si>
  <si>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</si>
  <si>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</si>
  <si>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</si>
  <si>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</si>
  <si>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</si>
  <si>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</si>
  <si>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</si>
  <si>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</si>
  <si>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</si>
  <si>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</si>
  <si>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</si>
  <si>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</si>
  <si>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</si>
  <si>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</si>
  <si>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</si>
  <si>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</si>
  <si>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</si>
  <si>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</si>
  <si>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</si>
  <si>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</si>
  <si>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</si>
  <si>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</si>
  <si>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</si>
  <si>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</si>
  <si>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</si>
  <si>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</si>
  <si>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</si>
  <si>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</si>
  <si>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</si>
  <si>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</si>
  <si>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</si>
  <si>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</si>
  <si>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</si>
  <si>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</si>
  <si>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</si>
  <si>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</si>
  <si>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</si>
  <si>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</si>
  <si>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</si>
  <si>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</si>
  <si>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</si>
  <si>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</si>
  <si>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</si>
  <si>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</si>
  <si>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</si>
  <si>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</si>
  <si>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</si>
  <si>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</si>
  <si>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</si>
  <si>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</si>
  <si>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</si>
  <si>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</si>
  <si>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</si>
  <si>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</si>
  <si>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</si>
  <si>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</si>
  <si>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</si>
  <si>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</si>
  <si>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</si>
  <si>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</si>
  <si>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</si>
  <si>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</si>
  <si>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</si>
  <si>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</si>
  <si>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</si>
  <si>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</si>
  <si>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</si>
  <si>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</si>
  <si>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</si>
  <si>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</si>
  <si>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</si>
  <si>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</si>
  <si>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</si>
  <si>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</si>
  <si>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</si>
  <si>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</si>
  <si>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</si>
  <si>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</si>
  <si>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</si>
  <si>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</si>
  <si>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</si>
  <si>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</si>
  <si>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</si>
  <si>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</si>
  <si>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</si>
  <si>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</si>
  <si>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</si>
  <si>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</si>
  <si>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</si>
  <si>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</si>
  <si>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</si>
  <si>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</si>
  <si>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</si>
  <si>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</si>
  <si>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</si>
  <si>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</si>
  <si>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</si>
  <si>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</si>
  <si>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</si>
  <si>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</si>
  <si>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</si>
  <si>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</si>
  <si>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</si>
  <si>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</si>
  <si>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</si>
  <si>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</si>
  <si>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</si>
  <si>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</si>
  <si>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</si>
  <si>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</si>
  <si>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</si>
  <si>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</si>
  <si>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</si>
  <si>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</si>
  <si>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</si>
  <si>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</si>
  <si>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</si>
  <si>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</si>
  <si>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</si>
  <si>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</si>
  <si>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</si>
  <si>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</si>
  <si>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</si>
  <si>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</si>
  <si>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</si>
  <si>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</si>
  <si>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</si>
  <si>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</si>
  <si>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</si>
  <si>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</si>
  <si>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</si>
  <si>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</si>
  <si>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</si>
  <si>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</si>
  <si>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</si>
  <si>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</si>
  <si>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</si>
  <si>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</si>
  <si>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</si>
  <si>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</si>
  <si>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</si>
  <si>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</si>
  <si>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</si>
  <si>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</si>
  <si>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</si>
  <si>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</si>
  <si>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</si>
  <si>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</si>
  <si>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</si>
  <si>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</si>
  <si>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</si>
  <si>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</si>
  <si>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</si>
  <si>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</si>
  <si>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</si>
  <si>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</si>
  <si>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</si>
  <si>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</si>
  <si>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</si>
  <si>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</si>
  <si>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</si>
  <si>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</si>
  <si>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</si>
  <si>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</si>
  <si>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</si>
  <si>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</si>
  <si>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</si>
  <si>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</si>
  <si>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</si>
  <si>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</si>
  <si>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</si>
  <si>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</si>
  <si>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</si>
  <si>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</si>
  <si>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</si>
  <si>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</si>
  <si>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</si>
  <si>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</si>
  <si>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</si>
  <si>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</si>
  <si>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</si>
  <si>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</si>
  <si>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</si>
  <si>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</si>
  <si>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</si>
  <si>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</si>
  <si>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</si>
  <si>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</si>
  <si>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</si>
  <si>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</si>
  <si>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</si>
  <si>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</si>
  <si>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</si>
  <si>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</si>
  <si>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</si>
  <si>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</si>
  <si>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</si>
  <si>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</si>
  <si>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</si>
  <si>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</si>
  <si>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</si>
  <si>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</si>
  <si>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</si>
  <si>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</si>
  <si>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</si>
  <si>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</si>
  <si>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</si>
  <si>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</si>
  <si>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</si>
  <si>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</si>
  <si>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</si>
  <si>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</si>
  <si>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</si>
  <si>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</si>
  <si>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</si>
  <si>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</si>
  <si>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</si>
  <si>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</si>
  <si>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</si>
  <si>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</si>
  <si>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</si>
  <si>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</si>
  <si>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</si>
  <si>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</si>
  <si>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</si>
  <si>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</si>
  <si>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</si>
  <si>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</si>
  <si>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</si>
  <si>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</si>
  <si>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</si>
  <si>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</si>
  <si>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</si>
  <si>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</si>
  <si>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</si>
  <si>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</si>
  <si>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</si>
  <si>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</si>
  <si>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</si>
  <si>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</si>
  <si>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</si>
  <si>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</si>
  <si>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</si>
  <si>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</si>
  <si>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</si>
  <si>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</si>
  <si>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</si>
  <si>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</si>
  <si>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</si>
  <si>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</si>
  <si>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</si>
  <si>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</si>
  <si>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</si>
  <si>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</si>
  <si>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</si>
  <si>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</si>
  <si>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</si>
  <si>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</si>
  <si>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</si>
  <si>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</si>
  <si>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</si>
  <si>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</si>
  <si>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</si>
  <si>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</si>
  <si>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</si>
  <si>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</si>
  <si>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</si>
  <si>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</si>
  <si>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</si>
  <si>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</si>
  <si>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</si>
  <si>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</si>
  <si>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</si>
  <si>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</si>
  <si>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</si>
  <si>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</si>
  <si>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</si>
  <si>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</si>
  <si>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</si>
  <si>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</si>
  <si>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</si>
  <si>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</si>
  <si>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</si>
  <si>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</si>
  <si>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</si>
  <si>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</si>
  <si>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</si>
  <si>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</si>
  <si>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</si>
  <si>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</si>
  <si>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</si>
  <si>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</si>
  <si>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</si>
  <si>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</si>
  <si>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</si>
  <si>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</si>
  <si>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</si>
  <si>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</si>
  <si>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</si>
  <si>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</si>
  <si>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</si>
  <si>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</si>
  <si>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</si>
  <si>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</si>
  <si>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</si>
  <si>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</si>
  <si>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</si>
  <si>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</si>
  <si>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</si>
  <si>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</si>
  <si>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</si>
  <si>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</si>
  <si>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</si>
  <si>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</si>
  <si>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</si>
  <si>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</si>
  <si>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</si>
  <si>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</si>
  <si>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</si>
  <si>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</si>
  <si>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</si>
  <si>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</si>
  <si>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</si>
  <si>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</si>
  <si>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</si>
  <si>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</si>
  <si>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</si>
  <si>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</si>
  <si>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</si>
  <si>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</si>
  <si>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</si>
  <si>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</si>
  <si>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</si>
  <si>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</si>
  <si>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</si>
  <si>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</si>
  <si>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</si>
  <si>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</si>
  <si>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</si>
  <si>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</si>
  <si>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</si>
  <si>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</si>
  <si>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</si>
  <si>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</si>
  <si>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</si>
  <si>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</si>
  <si>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</si>
  <si>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</si>
  <si>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</si>
  <si>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</si>
  <si>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</si>
  <si>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</si>
  <si>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</si>
  <si>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</si>
  <si>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</si>
  <si>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</si>
  <si>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</si>
  <si>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</si>
  <si>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</si>
  <si>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</si>
  <si>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</si>
  <si>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</si>
  <si>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</si>
  <si>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</si>
  <si>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</si>
  <si>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</si>
  <si>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</si>
  <si>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</si>
  <si>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</si>
  <si>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</si>
  <si>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</si>
  <si>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</si>
  <si>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</si>
  <si>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</si>
  <si>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</si>
  <si>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</si>
  <si>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</si>
  <si>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</si>
  <si>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</si>
  <si>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</si>
  <si>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</si>
  <si>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</si>
  <si>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</si>
  <si>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</si>
  <si>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</si>
  <si>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</si>
  <si>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</si>
  <si>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</si>
  <si>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</si>
  <si>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</si>
  <si>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</si>
  <si>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</si>
  <si>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</si>
  <si>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</si>
  <si>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</si>
  <si>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</si>
  <si>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</si>
  <si>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</si>
  <si>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</si>
  <si>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</si>
  <si>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</si>
  <si>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</si>
  <si>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</si>
  <si>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</si>
  <si>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</si>
  <si>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</si>
  <si>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</si>
  <si>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</si>
  <si>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</si>
  <si>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</si>
  <si>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</si>
  <si>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</si>
  <si>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</si>
  <si>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</si>
  <si>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</si>
  <si>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</si>
  <si>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</si>
  <si>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</si>
  <si>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</si>
  <si>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</si>
  <si>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</si>
  <si>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</si>
  <si>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</si>
  <si>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</si>
  <si>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</si>
  <si>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</si>
  <si>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</si>
  <si>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</si>
  <si>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</si>
  <si>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</si>
  <si>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</si>
  <si>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</si>
  <si>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</si>
  <si>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</si>
  <si>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</si>
  <si>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</si>
  <si>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</si>
  <si>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</si>
  <si>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</si>
  <si>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</si>
  <si>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</si>
  <si>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</si>
  <si>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</si>
  <si>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</si>
  <si>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</si>
  <si>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</si>
  <si>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</si>
  <si>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</si>
  <si>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</si>
  <si>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</si>
  <si>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</si>
  <si>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</si>
  <si>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</si>
  <si>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</si>
  <si>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</si>
  <si>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</si>
  <si>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</si>
  <si>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</si>
  <si>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</si>
  <si>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</si>
  <si>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</si>
  <si>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</si>
  <si>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</si>
  <si>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</si>
  <si>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</si>
  <si>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</si>
  <si>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</si>
  <si>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</si>
  <si>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</si>
  <si>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</si>
  <si>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</si>
  <si>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</si>
  <si>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</si>
  <si>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</si>
  <si>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</si>
  <si>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</si>
  <si>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</si>
  <si>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</si>
  <si>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</si>
  <si>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</si>
  <si>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</si>
  <si>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</si>
  <si>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</si>
  <si>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</si>
  <si>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</si>
  <si>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</si>
  <si>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</si>
  <si>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</si>
  <si>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</si>
  <si>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</si>
  <si>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</si>
  <si>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</si>
  <si>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</si>
  <si>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</si>
  <si>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</si>
  <si>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</si>
  <si>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</si>
  <si>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</si>
  <si>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</si>
  <si>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</si>
  <si>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</si>
  <si>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</si>
  <si>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</si>
  <si>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</si>
  <si>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</si>
  <si>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</si>
  <si>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</si>
  <si>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</si>
  <si>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</si>
  <si>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</si>
  <si>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</si>
  <si>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</si>
  <si>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</si>
  <si>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</si>
  <si>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</si>
  <si>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</si>
  <si>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</si>
  <si>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</si>
  <si>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</si>
  <si>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</si>
  <si>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</si>
  <si>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</si>
  <si>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</si>
  <si>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</si>
  <si>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</si>
  <si>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</si>
  <si>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</si>
  <si>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</si>
  <si>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</si>
  <si>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</si>
  <si>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</si>
  <si>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</si>
  <si>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</si>
  <si>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</si>
  <si>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</si>
  <si>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</si>
  <si>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</si>
  <si>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</si>
  <si>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</si>
  <si>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</si>
  <si>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</si>
  <si>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</si>
  <si>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</si>
  <si>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</si>
  <si>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</si>
  <si>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</si>
  <si>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</si>
  <si>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</si>
  <si>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</si>
  <si>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</si>
  <si>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</si>
  <si>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</si>
  <si>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</si>
  <si>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</si>
  <si>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</si>
  <si>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</si>
  <si>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</si>
  <si>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</si>
  <si>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</si>
  <si>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</si>
  <si>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</si>
  <si>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</si>
  <si>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</si>
  <si>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</si>
  <si>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</si>
  <si>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</si>
  <si>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</si>
  <si>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</si>
  <si>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</si>
  <si>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</si>
  <si>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</si>
  <si>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</si>
  <si>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</si>
  <si>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</si>
  <si>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</si>
  <si>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</si>
  <si>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</si>
  <si>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</si>
  <si>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</si>
  <si>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</si>
  <si>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</si>
  <si>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</si>
  <si>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</si>
  <si>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</si>
  <si>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</si>
  <si>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</si>
  <si>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</si>
  <si>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</si>
  <si>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</si>
  <si>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</si>
  <si>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</si>
  <si>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</si>
  <si>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</si>
  <si>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</si>
  <si>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</si>
  <si>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</si>
  <si>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</si>
  <si>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</si>
  <si>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</si>
  <si>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</si>
  <si>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</si>
  <si>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</si>
  <si>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</si>
  <si>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</si>
  <si>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</si>
  <si>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</si>
  <si>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</si>
  <si>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</si>
  <si>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</si>
  <si>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</si>
  <si>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</si>
  <si>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</si>
  <si>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</si>
  <si>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</si>
  <si>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</si>
  <si>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</si>
  <si>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</si>
  <si>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</si>
  <si>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</si>
  <si>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</si>
  <si>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</si>
  <si>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</si>
  <si>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</si>
  <si>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</si>
  <si>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</si>
  <si>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</si>
  <si>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</si>
  <si>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</si>
  <si>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</si>
  <si>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</si>
  <si>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</si>
  <si>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</si>
  <si>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</si>
  <si>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</si>
  <si>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</si>
  <si>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</si>
  <si>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</si>
  <si>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</si>
  <si>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</si>
  <si>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</si>
  <si>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</si>
  <si>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</si>
  <si>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</si>
  <si>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</si>
  <si>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</si>
  <si>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</si>
  <si>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</si>
  <si>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</si>
  <si>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</si>
  <si>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</si>
  <si>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</si>
  <si>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</si>
  <si>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</si>
  <si>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</si>
  <si>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</si>
  <si>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</si>
  <si>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</si>
  <si>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</si>
  <si>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</si>
  <si>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</si>
  <si>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</si>
  <si>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</si>
  <si>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</si>
  <si>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</si>
  <si>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</si>
  <si>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</si>
  <si>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</si>
  <si>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</si>
  <si>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</si>
  <si>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</si>
  <si>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</si>
  <si>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</si>
  <si>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</si>
  <si>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</si>
  <si>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</si>
  <si>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</si>
  <si>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</si>
  <si>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</si>
  <si>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</si>
  <si>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</si>
  <si>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</si>
  <si>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</si>
  <si>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</si>
  <si>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</si>
  <si>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</si>
  <si>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</si>
  <si>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</si>
  <si>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</si>
  <si>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</si>
  <si>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</si>
  <si>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</si>
  <si>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</si>
  <si>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</si>
  <si>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</si>
  <si>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</si>
  <si>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</si>
  <si>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</si>
  <si>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</si>
  <si>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</si>
  <si>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</si>
  <si>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</si>
  <si>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</si>
  <si>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</si>
  <si>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</si>
  <si>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</si>
  <si>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</si>
  <si>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</si>
  <si>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</si>
  <si>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</si>
  <si>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</si>
  <si>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</si>
  <si>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</si>
  <si>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</si>
  <si>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</si>
  <si>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</si>
  <si>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</si>
  <si>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</si>
  <si>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</si>
  <si>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</si>
  <si>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</si>
  <si>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</si>
  <si>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</si>
  <si>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</si>
  <si>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</si>
  <si>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</si>
  <si>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</si>
  <si>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</si>
  <si>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</si>
  <si>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</si>
  <si>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</si>
  <si>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</si>
  <si>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</si>
  <si>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</si>
  <si>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</si>
  <si>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</si>
  <si>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</si>
  <si>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</si>
  <si>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</si>
  <si>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</si>
  <si>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</si>
  <si>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</si>
  <si>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</si>
  <si>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</si>
  <si>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</si>
  <si>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</si>
  <si>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</si>
  <si>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</si>
  <si>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</si>
  <si>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</si>
  <si>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</si>
  <si>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</si>
  <si>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</si>
  <si>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</si>
  <si>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</si>
  <si>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</si>
  <si>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</si>
  <si>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</si>
  <si>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</si>
  <si>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</si>
  <si>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</si>
  <si>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</si>
  <si>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</si>
  <si>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</si>
  <si>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</si>
  <si>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</si>
  <si>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</si>
  <si>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</si>
  <si>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</si>
  <si>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</si>
  <si>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</si>
  <si>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</si>
  <si>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</si>
  <si>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</si>
  <si>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</si>
  <si>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</si>
  <si>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</si>
  <si>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</si>
  <si>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</si>
  <si>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</si>
  <si>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</si>
  <si>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</si>
  <si>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</si>
  <si>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</si>
  <si>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</si>
  <si>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</si>
  <si>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</si>
  <si>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</si>
  <si>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</si>
  <si>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</si>
  <si>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</si>
  <si>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</si>
  <si>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</si>
  <si>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</si>
  <si>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</si>
  <si>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</si>
  <si>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</si>
  <si>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</si>
  <si>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</si>
  <si>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</si>
  <si>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</si>
  <si>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</si>
  <si>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</si>
  <si>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</si>
  <si>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</si>
  <si>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</si>
  <si>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</si>
  <si>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</si>
  <si>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</si>
  <si>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</si>
  <si>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</si>
  <si>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</si>
  <si>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</si>
  <si>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</si>
  <si>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</si>
  <si>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</si>
  <si>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</si>
  <si>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</si>
  <si>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</si>
  <si>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</si>
  <si>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</si>
  <si>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</si>
  <si>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</si>
  <si>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</si>
  <si>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</si>
  <si>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</si>
  <si>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</si>
  <si>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</si>
  <si>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</si>
  <si>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</si>
  <si>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</si>
  <si>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</si>
  <si>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</si>
  <si>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</si>
  <si>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</si>
  <si>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</si>
  <si>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</si>
  <si>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</si>
  <si>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</si>
  <si>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</si>
  <si>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</si>
  <si>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</si>
  <si>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</si>
  <si>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</si>
  <si>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</si>
  <si>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</si>
  <si>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</si>
  <si>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</si>
  <si>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</si>
  <si>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</si>
  <si>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</si>
  <si>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</si>
  <si>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</si>
  <si>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</si>
  <si>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</si>
  <si>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</si>
  <si>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</si>
  <si>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</si>
  <si>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</si>
  <si>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</si>
  <si>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</si>
  <si>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</si>
  <si>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</si>
  <si>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</si>
  <si>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</si>
  <si>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</si>
  <si>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</si>
  <si>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</si>
  <si>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</si>
  <si>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</si>
  <si>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</si>
  <si>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</si>
  <si>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</si>
  <si>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</si>
  <si>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</si>
  <si>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</si>
  <si>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</si>
  <si>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</si>
  <si>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</si>
  <si>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</si>
  <si>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</si>
  <si>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</si>
  <si>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</si>
  <si>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</si>
  <si>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</si>
  <si>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</si>
  <si>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</si>
  <si>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</si>
  <si>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</si>
  <si>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</si>
  <si>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</si>
  <si>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</si>
  <si>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</si>
  <si>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</si>
  <si>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</si>
  <si>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</si>
  <si>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</si>
  <si>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</si>
  <si>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</si>
  <si>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</si>
  <si>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</si>
  <si>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</si>
  <si>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</si>
  <si>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</si>
  <si>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</si>
  <si>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</si>
  <si>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</si>
  <si>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</si>
  <si>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</si>
  <si>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</si>
  <si>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</si>
  <si>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</si>
  <si>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</si>
  <si>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</si>
  <si>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</si>
  <si>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</si>
  <si>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</si>
  <si>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</si>
  <si>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</si>
  <si>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</si>
  <si>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</si>
  <si>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</si>
  <si>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</si>
  <si>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</si>
  <si>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</si>
  <si>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</si>
  <si>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</si>
  <si>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</si>
  <si>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</si>
  <si>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</si>
  <si>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</si>
  <si>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</si>
  <si>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</si>
  <si>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</si>
  <si>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</si>
  <si>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</si>
  <si>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</si>
  <si>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</si>
  <si>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</si>
  <si>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</si>
  <si>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</si>
  <si>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</si>
  <si>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</si>
  <si>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</si>
  <si>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</si>
  <si>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</si>
  <si>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</si>
  <si>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</si>
  <si>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</si>
  <si>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</si>
  <si>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</si>
  <si>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</si>
  <si>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</si>
  <si>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</si>
  <si>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</si>
  <si>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</si>
  <si>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</si>
  <si>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</si>
  <si>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</si>
  <si>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</si>
  <si>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</si>
  <si>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</si>
  <si>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</si>
  <si>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</si>
  <si>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</si>
  <si>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</si>
  <si>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</si>
  <si>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</si>
  <si>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</si>
  <si>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</si>
  <si>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</si>
  <si>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</si>
  <si>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</si>
  <si>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</si>
  <si>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</si>
  <si>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</si>
  <si>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</si>
  <si>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</si>
  <si>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</si>
  <si>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</si>
  <si>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</si>
  <si>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</si>
  <si>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</si>
  <si>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</si>
  <si>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</si>
  <si>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</si>
  <si>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</si>
  <si>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</si>
  <si>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</si>
  <si>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</si>
  <si>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</si>
  <si>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</si>
  <si>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</si>
  <si>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</si>
  <si>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</si>
  <si>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</si>
  <si>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</si>
  <si>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</si>
  <si>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</si>
  <si>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</si>
  <si>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</si>
  <si>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</si>
  <si>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</si>
  <si>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</si>
  <si>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</si>
  <si>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</si>
  <si>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</si>
  <si>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</si>
  <si>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</si>
  <si>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</si>
  <si>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</si>
  <si>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</si>
  <si>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</si>
  <si>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</si>
  <si>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</si>
  <si>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</si>
  <si>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</si>
  <si>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</si>
  <si>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</si>
  <si>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</si>
  <si>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</si>
  <si>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</si>
  <si>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</si>
  <si>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</si>
  <si>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</si>
  <si>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</si>
  <si>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</si>
  <si>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</si>
  <si>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</si>
  <si>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</si>
  <si>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</si>
  <si>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</si>
  <si>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</si>
  <si>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</si>
  <si>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</si>
  <si>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</si>
  <si>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</si>
  <si>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</si>
  <si>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</si>
  <si>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</si>
  <si>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</si>
  <si>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</si>
  <si>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</si>
  <si>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</si>
  <si>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</si>
  <si>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</si>
  <si>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</si>
  <si>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</si>
  <si>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</si>
  <si>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</si>
  <si>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</si>
  <si>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</si>
  <si>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</si>
  <si>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</si>
  <si>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</si>
  <si>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</si>
  <si>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</si>
  <si>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</si>
  <si>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</si>
  <si>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</si>
  <si>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</si>
  <si>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</si>
  <si>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</si>
  <si>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</si>
  <si>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</si>
  <si>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</si>
  <si>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</si>
  <si>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</si>
  <si>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</si>
  <si>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</si>
  <si>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</si>
  <si>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</si>
  <si>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</si>
  <si>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</si>
  <si>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</si>
  <si>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</si>
  <si>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</si>
  <si>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</si>
  <si>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</si>
  <si>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</si>
  <si>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</si>
  <si>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</si>
  <si>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</si>
  <si>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</si>
  <si>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</si>
  <si>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</si>
  <si>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</si>
  <si>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</si>
  <si>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</si>
  <si>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</si>
  <si>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</si>
  <si>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</si>
  <si>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</si>
  <si>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</si>
  <si>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</si>
  <si>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</si>
  <si>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</si>
  <si>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</si>
  <si>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</si>
  <si>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</si>
  <si>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</si>
  <si>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</si>
  <si>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</si>
  <si>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</si>
  <si>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</si>
  <si>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</si>
  <si>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</si>
  <si>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</si>
  <si>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</si>
  <si>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</si>
  <si>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</si>
  <si>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</si>
  <si>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</si>
  <si>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</si>
  <si>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</si>
  <si>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</si>
  <si>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</si>
  <si>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</si>
  <si>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</si>
  <si>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</si>
  <si>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</si>
  <si>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</si>
  <si>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</si>
  <si>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</si>
  <si>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</si>
  <si>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</si>
  <si>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</si>
  <si>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</si>
  <si>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</si>
  <si>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</si>
  <si>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</si>
  <si>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</si>
  <si>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</si>
  <si>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</si>
  <si>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</si>
  <si>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</si>
  <si>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</si>
  <si>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</si>
  <si>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</si>
  <si>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</si>
  <si>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</si>
  <si>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</si>
  <si>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</si>
  <si>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</si>
  <si>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</si>
  <si>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</si>
  <si>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</si>
  <si>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</si>
  <si>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</si>
  <si>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</si>
  <si>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</si>
  <si>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</si>
  <si>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</si>
  <si>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</si>
  <si>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</si>
  <si>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</si>
  <si>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</si>
  <si>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</si>
  <si>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</si>
  <si>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</si>
  <si>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</si>
  <si>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</si>
  <si>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</si>
  <si>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</si>
  <si>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</si>
  <si>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</si>
  <si>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</si>
  <si>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</si>
  <si>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</si>
  <si>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</si>
  <si>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</si>
  <si>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</si>
  <si>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</si>
  <si>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</si>
  <si>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</si>
  <si>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</si>
  <si>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</si>
  <si>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</si>
  <si>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</si>
  <si>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</si>
  <si>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</si>
  <si>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</si>
  <si>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</si>
  <si>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</si>
  <si>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</si>
  <si>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</si>
  <si>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</si>
  <si>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</si>
  <si>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</si>
  <si>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</si>
  <si>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</si>
  <si>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</si>
  <si>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</si>
  <si>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</si>
  <si>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</si>
  <si>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</si>
  <si>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</si>
  <si>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</si>
  <si>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</si>
  <si>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</si>
  <si>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</si>
  <si>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</si>
  <si>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</si>
  <si>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</si>
  <si>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</si>
  <si>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</si>
  <si>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</si>
  <si>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</si>
  <si>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</si>
  <si>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</si>
  <si>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</si>
  <si>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</si>
  <si>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</si>
  <si>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</si>
  <si>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</si>
  <si>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</si>
  <si>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</si>
  <si>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</si>
  <si>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</si>
  <si>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</si>
  <si>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</si>
  <si>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</si>
  <si>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</si>
  <si>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</si>
  <si>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</si>
  <si>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</si>
  <si>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</si>
  <si>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</si>
  <si>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</si>
  <si>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</si>
  <si>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</si>
  <si>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</si>
  <si>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</si>
  <si>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</si>
  <si>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</si>
  <si>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</si>
  <si>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</si>
  <si>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</si>
  <si>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</si>
  <si>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</si>
  <si>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</si>
  <si>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</si>
  <si>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</si>
  <si>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</si>
  <si>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</si>
  <si>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</si>
  <si>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</si>
  <si>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</si>
  <si>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</si>
  <si>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</si>
  <si>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</si>
  <si>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</si>
  <si>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</si>
  <si>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</si>
  <si>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</si>
  <si>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</si>
  <si>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</si>
  <si>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</si>
  <si>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</si>
  <si>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</si>
  <si>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</si>
  <si>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</si>
  <si>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</si>
  <si>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</si>
  <si>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</si>
  <si>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</si>
  <si>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</si>
  <si>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</si>
  <si>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</si>
  <si>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</si>
  <si>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</si>
  <si>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</si>
  <si>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</si>
  <si>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</si>
  <si>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</si>
  <si>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</si>
  <si>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</si>
  <si>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</si>
  <si>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</si>
  <si>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</si>
  <si>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</si>
  <si>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</si>
  <si>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</si>
  <si>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</si>
  <si>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</si>
  <si>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</si>
  <si>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</si>
  <si>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</si>
  <si>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</si>
  <si>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</si>
  <si>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</si>
  <si>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</si>
  <si>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</si>
  <si>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</si>
  <si>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</si>
  <si>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</si>
  <si>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</si>
  <si>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</si>
  <si>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</si>
  <si>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</si>
  <si>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</si>
  <si>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</si>
  <si>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</si>
  <si>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</si>
  <si>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</si>
  <si>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</si>
  <si>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</si>
  <si>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</si>
  <si>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</si>
  <si>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</si>
  <si>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</si>
  <si>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</si>
  <si>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</si>
  <si>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</si>
  <si>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</si>
  <si>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</si>
  <si>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</si>
  <si>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</si>
  <si>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</si>
  <si>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</si>
  <si>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</si>
  <si>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</si>
  <si>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</si>
  <si>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</si>
  <si>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</si>
  <si>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</si>
  <si>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</si>
  <si>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</si>
  <si>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</si>
  <si>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</si>
  <si>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</si>
  <si>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</si>
  <si>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</si>
  <si>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</si>
  <si>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</si>
  <si>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</si>
  <si>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</si>
  <si>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</si>
  <si>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</si>
  <si>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</si>
  <si>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</si>
  <si>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</si>
  <si>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</si>
  <si>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</si>
  <si>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</si>
  <si>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</si>
  <si>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</si>
  <si>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</si>
  <si>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</si>
  <si>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</si>
  <si>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</si>
  <si>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</si>
  <si>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</si>
  <si>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</si>
  <si>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</si>
  <si>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</si>
  <si>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</si>
  <si>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</si>
  <si>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</si>
  <si>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</si>
  <si>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</si>
  <si>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</si>
  <si>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</si>
  <si>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</si>
  <si>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</si>
  <si>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</si>
  <si>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</si>
  <si>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</si>
  <si>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</si>
  <si>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</si>
  <si>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</si>
  <si>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</si>
  <si>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</si>
  <si>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</si>
  <si>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</si>
  <si>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</si>
  <si>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</si>
  <si>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</si>
  <si>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</si>
  <si>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</si>
  <si>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</si>
  <si>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</si>
  <si>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</si>
  <si>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</si>
  <si>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</si>
  <si>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</si>
  <si>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</si>
  <si>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</si>
  <si>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</si>
  <si>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</si>
  <si>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</si>
  <si>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</si>
  <si>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</si>
  <si>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</si>
  <si>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</si>
  <si>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</si>
  <si>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</si>
  <si>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</si>
  <si>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</si>
  <si>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</si>
  <si>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</si>
  <si>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</si>
  <si>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</si>
  <si>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</si>
  <si>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</si>
  <si>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</si>
  <si>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</si>
  <si>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</si>
  <si>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</si>
  <si>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</si>
  <si>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</si>
  <si>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</si>
  <si>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</si>
  <si>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</si>
  <si>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</si>
  <si>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</si>
  <si>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</si>
  <si>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</si>
  <si>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</si>
  <si>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</si>
  <si>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</si>
  <si>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</si>
  <si>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</si>
  <si>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</si>
  <si>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</si>
  <si>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</si>
  <si>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</si>
  <si>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</si>
  <si>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</si>
  <si>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</si>
  <si>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</si>
  <si>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</si>
  <si>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</si>
  <si>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</si>
  <si>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</si>
  <si>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</si>
  <si>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</si>
  <si>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</si>
  <si>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</si>
  <si>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</si>
  <si>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</si>
  <si>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</si>
  <si>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</si>
  <si>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</si>
  <si>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</si>
  <si>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</si>
  <si>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</si>
  <si>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</si>
  <si>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</si>
  <si>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</si>
  <si>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</si>
  <si>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</si>
  <si>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</si>
  <si>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</si>
  <si>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</si>
  <si>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</si>
  <si>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</si>
  <si>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</si>
  <si>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</si>
  <si>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</si>
  <si>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</si>
  <si>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</si>
  <si>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</si>
  <si>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</si>
  <si>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</si>
  <si>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</si>
  <si>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</si>
  <si>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</si>
  <si>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</si>
  <si>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</si>
  <si>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</si>
  <si>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</si>
  <si>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</si>
  <si>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</si>
  <si>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</si>
  <si>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</si>
  <si>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</si>
  <si>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</si>
  <si>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</si>
  <si>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</si>
  <si>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</si>
  <si>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</si>
  <si>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</si>
  <si>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</si>
  <si>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</si>
  <si>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</si>
  <si>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</si>
  <si>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</si>
  <si>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</si>
  <si>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</si>
  <si>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</si>
  <si>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</si>
  <si>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</si>
  <si>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</si>
  <si>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</si>
  <si>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</si>
  <si>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</si>
  <si>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</si>
  <si>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</si>
  <si>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</si>
  <si>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</si>
  <si>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</si>
  <si>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</si>
  <si>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</si>
  <si>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</si>
  <si>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</si>
  <si>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</si>
  <si>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</si>
  <si>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</si>
  <si>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</si>
  <si>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</si>
  <si>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</si>
  <si>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</si>
  <si>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</si>
  <si>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</si>
  <si>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</si>
  <si>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</si>
  <si>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</si>
  <si>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</si>
  <si>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</si>
  <si>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</si>
  <si>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</si>
  <si>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</si>
  <si>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</si>
  <si>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</si>
  <si>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</si>
  <si>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</si>
  <si>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</si>
  <si>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</si>
  <si>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</si>
  <si>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</si>
  <si>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</si>
  <si>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</si>
  <si>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</si>
  <si>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</si>
  <si>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</si>
  <si>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</si>
  <si>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</si>
  <si>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</si>
  <si>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</si>
  <si>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</si>
  <si>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</si>
  <si>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</si>
  <si>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</si>
  <si>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</si>
  <si>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</si>
  <si>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</si>
  <si>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</si>
  <si>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</si>
  <si>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</si>
  <si>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</si>
  <si>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</si>
  <si>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</si>
  <si>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</si>
  <si>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</si>
  <si>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</si>
  <si>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</si>
  <si>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</si>
  <si>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</si>
  <si>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</si>
  <si>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</si>
  <si>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</si>
  <si>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</si>
  <si>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</si>
  <si>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</si>
  <si>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</si>
  <si>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</si>
  <si>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</si>
  <si>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</si>
  <si>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</si>
  <si>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</si>
  <si>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</si>
  <si>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</si>
  <si>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</si>
  <si>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</si>
  <si>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</si>
  <si>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</si>
  <si>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</si>
  <si>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</si>
  <si>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</si>
  <si>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</si>
  <si>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</si>
  <si>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</si>
  <si>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</si>
  <si>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</si>
  <si>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</si>
  <si>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</si>
  <si>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</si>
  <si>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</si>
  <si>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</si>
  <si>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</si>
  <si>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</si>
  <si>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</si>
  <si>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</si>
  <si>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</si>
  <si>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</si>
  <si>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</si>
  <si>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</si>
  <si>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</si>
  <si>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</si>
  <si>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</si>
  <si>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</si>
  <si>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</si>
  <si>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</si>
  <si>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</si>
  <si>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</si>
  <si>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</si>
  <si>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</si>
  <si>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</si>
  <si>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</si>
  <si>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</si>
  <si>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</si>
  <si>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</si>
  <si>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</si>
  <si>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</si>
  <si>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</si>
  <si>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</si>
  <si>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</si>
  <si>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</si>
  <si>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</si>
  <si>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</si>
  <si>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</si>
  <si>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</si>
  <si>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</si>
  <si>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</si>
  <si>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</si>
  <si>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</si>
  <si>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</si>
  <si>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</si>
  <si>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</si>
  <si>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</si>
  <si>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</si>
  <si>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</si>
  <si>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</si>
  <si>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</si>
  <si>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</si>
  <si>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</si>
  <si>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</si>
  <si>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</si>
  <si>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</si>
  <si>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</si>
  <si>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</si>
  <si>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</si>
  <si>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</si>
  <si>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</si>
  <si>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</si>
  <si>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</si>
  <si>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</si>
  <si>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</si>
  <si>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</si>
  <si>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</si>
  <si>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</si>
  <si>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</si>
  <si>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</si>
  <si>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</si>
  <si>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</si>
  <si>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</si>
  <si>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</si>
  <si>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</si>
  <si>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</si>
  <si>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</si>
  <si>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</si>
  <si>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</si>
  <si>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</si>
  <si>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</si>
  <si>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</si>
  <si>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</si>
  <si>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</si>
  <si>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</si>
  <si>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</si>
  <si>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</si>
  <si>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</si>
  <si>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</si>
  <si>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</si>
  <si>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</si>
  <si>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</si>
  <si>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</si>
  <si>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</si>
  <si>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</si>
  <si>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</si>
  <si>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</si>
  <si>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</si>
  <si>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</si>
  <si>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</si>
  <si>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</si>
  <si>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</si>
  <si>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</si>
  <si>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</si>
  <si>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</si>
  <si>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</si>
  <si>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</si>
  <si>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</si>
  <si>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</si>
  <si>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</si>
  <si>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</si>
  <si>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</si>
  <si>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</si>
  <si>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</si>
  <si>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</si>
  <si>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</si>
  <si>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</si>
  <si>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</si>
  <si>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</si>
  <si>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</si>
  <si>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</si>
  <si>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</si>
  <si>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</si>
  <si>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</si>
  <si>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</si>
  <si>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</si>
  <si>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</si>
  <si>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</si>
  <si>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</si>
  <si>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</si>
  <si>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</si>
  <si>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</si>
  <si>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</si>
  <si>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</si>
  <si>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</si>
  <si>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</si>
  <si>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</si>
  <si>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</si>
  <si>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</si>
  <si>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</si>
  <si>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</si>
  <si>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</si>
  <si>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</si>
  <si>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</si>
  <si>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</si>
  <si>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</si>
  <si>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</si>
  <si>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</si>
  <si>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</si>
  <si>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</si>
  <si>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</si>
  <si>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</si>
  <si>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</si>
  <si>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</si>
  <si>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</si>
  <si>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</si>
  <si>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</si>
  <si>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</si>
  <si>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</si>
  <si>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</si>
  <si>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</si>
  <si>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</si>
  <si>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</si>
  <si>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</si>
  <si>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</si>
  <si>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</si>
  <si>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</si>
  <si>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</si>
  <si>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</si>
  <si>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</si>
  <si>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</si>
  <si>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</si>
  <si>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</si>
  <si>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</si>
  <si>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</si>
  <si>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</si>
  <si>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</si>
  <si>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</si>
  <si>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</si>
  <si>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</si>
  <si>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</si>
  <si>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</si>
  <si>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</si>
  <si>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</si>
  <si>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</si>
  <si>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</si>
  <si>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</si>
  <si>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</si>
  <si>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</si>
  <si>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</si>
  <si>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</si>
  <si>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</si>
  <si>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</si>
  <si>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</si>
  <si>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</si>
  <si>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</si>
  <si>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</si>
  <si>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</si>
  <si>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</si>
  <si>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</si>
  <si>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</si>
  <si>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</si>
  <si>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</si>
  <si>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</si>
  <si>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</si>
  <si>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</si>
  <si>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</si>
  <si>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</si>
  <si>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</si>
  <si>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</si>
  <si>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</si>
  <si>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</si>
  <si>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</si>
  <si>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</si>
  <si>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</si>
  <si>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</si>
  <si>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</si>
  <si>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</si>
  <si>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</si>
  <si>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</si>
  <si>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</si>
  <si>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</si>
  <si>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</si>
  <si>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</si>
  <si>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</si>
  <si>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</si>
  <si>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</si>
  <si>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</si>
  <si>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</si>
  <si>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</si>
  <si>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</si>
  <si>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</si>
  <si>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</si>
  <si>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</si>
  <si>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</si>
  <si>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</si>
  <si>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</si>
  <si>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</si>
  <si>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</si>
  <si>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</si>
  <si>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</si>
  <si>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</si>
  <si>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</si>
  <si>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</si>
  <si>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</si>
  <si>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</si>
  <si>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</si>
  <si>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</si>
  <si>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</si>
  <si>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</si>
  <si>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</si>
  <si>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</si>
  <si>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</si>
  <si>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</si>
  <si>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</si>
  <si>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</si>
  <si>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</si>
  <si>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</si>
  <si>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</si>
  <si>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</si>
  <si>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</si>
  <si>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</si>
  <si>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</si>
  <si>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</si>
  <si>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</si>
  <si>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</si>
  <si>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</si>
  <si>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</si>
  <si>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</si>
  <si>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</si>
  <si>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</si>
  <si>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</si>
  <si>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</si>
  <si>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</si>
  <si>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</si>
  <si>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</si>
  <si>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</si>
  <si>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</si>
  <si>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</si>
  <si>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</si>
  <si>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</si>
  <si>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</si>
  <si>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</si>
  <si>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</si>
  <si>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</si>
  <si>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</si>
  <si>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</si>
  <si>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</si>
  <si>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</si>
  <si>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</si>
  <si>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</si>
  <si>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</si>
  <si>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</si>
  <si>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</si>
  <si>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</si>
  <si>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</si>
  <si>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</si>
  <si>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</si>
  <si>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</si>
  <si>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</si>
  <si>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</si>
  <si>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</si>
  <si>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</si>
  <si>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</si>
  <si>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</si>
  <si>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</si>
  <si>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</si>
  <si>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</si>
  <si>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</si>
  <si>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</si>
  <si>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</si>
  <si>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</si>
  <si>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</si>
  <si>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</si>
  <si>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</si>
  <si>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</si>
  <si>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</si>
  <si>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</si>
  <si>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</si>
  <si>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</si>
  <si>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</si>
  <si>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</si>
  <si>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</si>
  <si>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</si>
  <si>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</si>
  <si>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</si>
  <si>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</si>
  <si>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</si>
  <si>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</si>
  <si>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</si>
  <si>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</si>
  <si>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</si>
  <si>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</si>
  <si>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</si>
  <si>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</si>
  <si>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</si>
  <si>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</si>
  <si>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</si>
  <si>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</si>
  <si>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</si>
  <si>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</si>
  <si>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</si>
  <si>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</si>
  <si>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</si>
  <si>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</si>
  <si>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</si>
  <si>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</si>
  <si>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</si>
  <si>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</si>
  <si>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</si>
  <si>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</si>
  <si>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</si>
  <si>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</si>
  <si>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</si>
  <si>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</si>
  <si>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</si>
  <si>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</si>
  <si>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</si>
  <si>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</si>
  <si>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</si>
  <si>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</si>
  <si>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</si>
  <si>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</si>
  <si>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</si>
  <si>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</si>
  <si>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</si>
  <si>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</si>
  <si>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</si>
  <si>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</si>
  <si>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</si>
  <si>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</si>
  <si>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</si>
  <si>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</si>
  <si>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</si>
  <si>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</si>
  <si>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</si>
  <si>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</si>
  <si>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</si>
  <si>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</si>
  <si>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</si>
  <si>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</si>
  <si>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</si>
  <si>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</si>
  <si>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</si>
  <si>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</si>
  <si>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</si>
  <si>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</si>
  <si>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</si>
  <si>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</si>
  <si>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</si>
  <si>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</si>
  <si>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</si>
  <si>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</si>
  <si>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</si>
  <si>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</si>
  <si>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</si>
  <si>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</si>
  <si>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</si>
  <si>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</si>
  <si>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</si>
  <si>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</si>
  <si>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</si>
  <si>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</si>
  <si>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</si>
  <si>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</si>
  <si>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</si>
  <si>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</si>
  <si>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</si>
  <si>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</si>
  <si>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</si>
  <si>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</si>
  <si>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</si>
  <si>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</si>
  <si>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</si>
  <si>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</si>
  <si>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</si>
  <si>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</si>
  <si>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</si>
  <si>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</si>
  <si>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</si>
  <si>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</si>
  <si>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</si>
  <si>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</si>
  <si>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</si>
  <si>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</si>
  <si>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</si>
  <si>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</si>
  <si>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</si>
  <si>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</si>
  <si>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</si>
  <si>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</si>
  <si>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</si>
  <si>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</si>
  <si>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</si>
  <si>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</si>
  <si>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</si>
  <si>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</si>
  <si>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</si>
  <si>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</si>
  <si>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</si>
  <si>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</si>
  <si>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</si>
  <si>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</si>
  <si>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</si>
  <si>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</si>
  <si>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</si>
  <si>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</si>
  <si>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</si>
  <si>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</si>
  <si>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</si>
  <si>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</si>
  <si>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</si>
  <si>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</si>
  <si>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</si>
  <si>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</si>
  <si>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</si>
  <si>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</si>
  <si>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</si>
  <si>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</si>
  <si>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</si>
  <si>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</si>
  <si>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</si>
  <si>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</si>
  <si>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</si>
  <si>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</si>
  <si>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</si>
  <si>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</si>
  <si>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</si>
  <si>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</si>
  <si>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</si>
  <si>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</si>
  <si>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</si>
  <si>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</si>
  <si>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</si>
  <si>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</si>
  <si>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</si>
  <si>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</si>
  <si>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</si>
  <si>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</si>
  <si>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</si>
  <si>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</si>
  <si>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</si>
  <si>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</si>
  <si>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</si>
  <si>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</si>
  <si>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</si>
  <si>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</si>
  <si>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</si>
  <si>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</si>
  <si>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</si>
  <si>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</si>
  <si>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</si>
  <si>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</si>
  <si>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</si>
  <si>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</si>
  <si>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</si>
  <si>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</si>
  <si>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</si>
  <si>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</si>
  <si>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</si>
  <si>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</si>
  <si>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</si>
  <si>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</si>
  <si>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</si>
  <si>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</si>
  <si>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</si>
  <si>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</si>
  <si>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</si>
  <si>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</si>
  <si>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</si>
  <si>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</si>
  <si>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</si>
  <si>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</si>
  <si>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</si>
  <si>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</si>
  <si>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</si>
  <si>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</si>
  <si>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</si>
  <si>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</si>
  <si>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</si>
  <si>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</si>
  <si>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</si>
  <si>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</si>
  <si>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</si>
  <si>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</si>
  <si>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</si>
  <si>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</si>
  <si>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</si>
  <si>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</si>
  <si>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</si>
  <si>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</si>
  <si>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</si>
  <si>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</si>
  <si>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</si>
  <si>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</si>
  <si>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</si>
  <si>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</si>
  <si>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</si>
  <si>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</si>
  <si>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</si>
  <si>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</si>
  <si>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</si>
  <si>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</si>
  <si>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</si>
  <si>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</si>
  <si>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</si>
  <si>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</si>
  <si>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</si>
  <si>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</si>
  <si>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</si>
  <si>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</si>
  <si>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</si>
  <si>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</si>
  <si>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</si>
  <si>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</si>
  <si>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</si>
  <si>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</si>
  <si>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</si>
  <si>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</si>
  <si>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</si>
  <si>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</si>
  <si>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</si>
  <si>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</si>
  <si>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</si>
  <si>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</si>
  <si>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</si>
  <si>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</si>
  <si>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</si>
  <si>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</si>
  <si>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</si>
  <si>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</si>
  <si>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</si>
  <si>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</si>
  <si>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</si>
  <si>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</si>
  <si>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</si>
  <si>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</si>
  <si>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</si>
  <si>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</si>
  <si>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</si>
  <si>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</si>
  <si>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</si>
  <si>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</si>
  <si>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</si>
  <si>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</si>
  <si>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</si>
  <si>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</si>
  <si>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</si>
  <si>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</si>
  <si>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</si>
  <si>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</si>
  <si>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</si>
  <si>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</si>
  <si>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</si>
  <si>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</si>
  <si>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</si>
  <si>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</si>
  <si>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</si>
  <si>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</si>
  <si>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</si>
  <si>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</si>
  <si>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</si>
  <si>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</si>
  <si>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</si>
  <si>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</si>
  <si>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</si>
  <si>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</si>
  <si>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</si>
  <si>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</si>
  <si>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</si>
  <si>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</si>
  <si>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</si>
  <si>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</si>
  <si>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</si>
  <si>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</si>
  <si>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</si>
  <si>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</si>
  <si>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</si>
  <si>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</si>
  <si>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</si>
  <si>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</si>
  <si>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</si>
  <si>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</si>
  <si>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</si>
  <si>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</si>
  <si>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</si>
  <si>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</si>
  <si>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</si>
  <si>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</si>
  <si>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</si>
  <si>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</si>
  <si>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</si>
  <si>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</si>
  <si>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</si>
  <si>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</si>
  <si>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</si>
  <si>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</si>
  <si>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</si>
  <si>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</si>
  <si>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</si>
  <si>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</si>
  <si>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</si>
  <si>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</si>
  <si>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</si>
  <si>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</si>
  <si>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</si>
  <si>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</si>
  <si>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</si>
  <si>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</si>
  <si>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</si>
  <si>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</si>
  <si>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</si>
  <si>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</si>
  <si>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</si>
  <si>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</si>
  <si>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</si>
  <si>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</si>
  <si>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</si>
  <si>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</si>
  <si>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</si>
  <si>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</si>
  <si>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</si>
  <si>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</si>
  <si>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</si>
  <si>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</si>
  <si>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</si>
  <si>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</si>
  <si>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</si>
  <si>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</si>
  <si>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</si>
  <si>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</si>
  <si>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</si>
  <si>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</si>
  <si>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</si>
  <si>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</si>
  <si>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</si>
  <si>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</si>
  <si>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</si>
  <si>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</si>
  <si>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</si>
  <si>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</si>
  <si>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</si>
  <si>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</si>
  <si>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</si>
  <si>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</si>
  <si>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</si>
  <si>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</si>
  <si>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</si>
  <si>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</si>
  <si>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</si>
  <si>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</si>
  <si>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</si>
  <si>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</si>
  <si>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</si>
  <si>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</si>
  <si>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</si>
  <si>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</si>
  <si>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</si>
  <si>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</si>
  <si>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</si>
  <si>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</si>
  <si>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</si>
  <si>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</si>
  <si>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</si>
  <si>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</si>
  <si>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</si>
  <si>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</si>
  <si>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</si>
  <si>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</si>
  <si>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</si>
  <si>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</si>
  <si>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</si>
  <si>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</si>
  <si>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</si>
  <si>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</si>
  <si>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</si>
  <si>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</si>
  <si>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</si>
  <si>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</si>
  <si>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</si>
  <si>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</si>
  <si>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</si>
  <si>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</si>
  <si>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</si>
  <si>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</si>
  <si>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</si>
  <si>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</si>
  <si>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</si>
  <si>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</si>
  <si>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</si>
  <si>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</si>
  <si>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</si>
  <si>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</si>
  <si>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</si>
  <si>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</si>
  <si>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</si>
  <si>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</si>
  <si>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</si>
  <si>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</si>
  <si>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</si>
  <si>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</si>
  <si>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</si>
  <si>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</si>
  <si>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</si>
  <si>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</si>
  <si>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</si>
  <si>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</si>
  <si>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</si>
  <si>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</si>
  <si>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</si>
  <si>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</si>
  <si>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</si>
  <si>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</si>
  <si>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</si>
  <si>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</si>
  <si>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</si>
  <si>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</si>
  <si>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</si>
  <si>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</si>
  <si>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</si>
  <si>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</si>
  <si>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</si>
  <si>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</si>
  <si>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</si>
  <si>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</si>
  <si>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</si>
  <si>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</si>
  <si>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</si>
  <si>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</si>
  <si>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</si>
  <si>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</si>
  <si>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</si>
  <si>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</si>
  <si>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</si>
  <si>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</si>
  <si>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</si>
  <si>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</si>
  <si>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</si>
  <si>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</si>
  <si>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</si>
  <si>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</si>
  <si>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</si>
  <si>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</si>
  <si>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</si>
  <si>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</si>
  <si>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</si>
  <si>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</si>
  <si>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</si>
  <si>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</si>
  <si>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</si>
  <si>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</si>
  <si>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</si>
  <si>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</si>
  <si>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</si>
  <si>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</si>
  <si>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</si>
  <si>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</si>
  <si>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</si>
  <si>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</si>
  <si>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</si>
  <si>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</si>
  <si>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</si>
  <si>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</si>
  <si>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</si>
  <si>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</si>
  <si>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</si>
  <si>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</si>
  <si>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</si>
  <si>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</si>
  <si>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</si>
  <si>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</si>
  <si>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</si>
  <si>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</si>
  <si>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</si>
  <si>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</si>
  <si>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</si>
  <si>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</si>
  <si>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</si>
  <si>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</si>
  <si>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</si>
  <si>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</si>
  <si>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</si>
  <si>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</si>
  <si>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</si>
  <si>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</si>
  <si>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</si>
  <si>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</si>
  <si>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</si>
  <si>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</si>
  <si>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</si>
  <si>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</si>
  <si>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</si>
  <si>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</si>
  <si>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</si>
  <si>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</si>
  <si>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</si>
  <si>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</si>
  <si>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</si>
  <si>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</si>
  <si>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</si>
  <si>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</si>
  <si>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</si>
  <si>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</si>
  <si>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</si>
  <si>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</si>
  <si>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</si>
  <si>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</si>
  <si>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</si>
  <si>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</si>
  <si>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</si>
  <si>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</si>
  <si>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</si>
  <si>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</si>
  <si>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</si>
  <si>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</si>
  <si>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</si>
  <si>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</si>
  <si>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</si>
  <si>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</si>
  <si>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</si>
  <si>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</si>
  <si>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</si>
  <si>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</si>
  <si>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</si>
  <si>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</si>
  <si>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</si>
  <si>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</si>
  <si>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</si>
  <si>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</si>
  <si>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</si>
  <si>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</si>
  <si>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</si>
  <si>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</si>
  <si>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</si>
  <si>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</si>
  <si>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</si>
  <si>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</si>
  <si>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</si>
  <si>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</si>
  <si>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</si>
  <si>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</si>
  <si>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</si>
  <si>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</si>
  <si>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</si>
  <si>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</si>
  <si>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</si>
  <si>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</si>
  <si>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</si>
  <si>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</si>
  <si>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</si>
  <si>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</si>
  <si>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</si>
  <si>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</si>
  <si>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</si>
  <si>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</si>
  <si>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</si>
  <si>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</si>
  <si>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</si>
  <si>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</si>
  <si>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</si>
  <si>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</si>
  <si>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</si>
  <si>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</si>
  <si>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</si>
  <si>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</si>
  <si>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</si>
  <si>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</si>
  <si>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</si>
  <si>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</si>
  <si>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</si>
  <si>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</si>
  <si>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</si>
  <si>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</si>
  <si>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</si>
  <si>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</si>
  <si>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</si>
  <si>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</si>
  <si>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</si>
  <si>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</si>
  <si>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</si>
  <si>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</si>
  <si>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</si>
  <si>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</si>
  <si>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</si>
  <si>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</si>
  <si>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</si>
  <si>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</si>
  <si>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</si>
  <si>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</si>
  <si>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</si>
  <si>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</si>
  <si>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</si>
  <si>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</si>
  <si>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</si>
  <si>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</si>
  <si>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</si>
  <si>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</si>
  <si>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</si>
  <si>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</si>
  <si>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</si>
  <si>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</si>
  <si>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</si>
  <si>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</si>
  <si>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</si>
  <si>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</si>
  <si>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</si>
  <si>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</si>
  <si>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</si>
  <si>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</si>
  <si>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</si>
  <si>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</si>
  <si>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</si>
  <si>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</si>
  <si>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</si>
  <si>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</si>
  <si>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</si>
  <si>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</si>
  <si>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</si>
  <si>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</si>
  <si>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</si>
  <si>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</si>
  <si>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</si>
  <si>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</si>
  <si>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</si>
  <si>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</si>
  <si>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</si>
  <si>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</si>
  <si>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</si>
  <si>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</si>
  <si>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</si>
  <si>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</si>
  <si>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</si>
  <si>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</si>
  <si>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</si>
  <si>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</si>
  <si>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</si>
  <si>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</si>
  <si>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</si>
  <si>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</si>
  <si>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</si>
  <si>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</si>
  <si>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</si>
  <si>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</si>
  <si>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</si>
  <si>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</si>
  <si>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</si>
  <si>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</si>
  <si>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</si>
  <si>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</si>
  <si>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</si>
  <si>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</si>
  <si>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</si>
  <si>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</si>
  <si>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</si>
  <si>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</si>
  <si>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</si>
  <si>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</si>
  <si>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</si>
  <si>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</si>
  <si>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</si>
  <si>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</si>
  <si>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</si>
  <si>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</si>
  <si>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</si>
  <si>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</si>
  <si>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</si>
  <si>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</si>
  <si>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</si>
  <si>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</si>
  <si>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</si>
  <si>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</si>
  <si>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</si>
  <si>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</si>
  <si>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</si>
  <si>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</si>
  <si>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</si>
  <si>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</si>
  <si>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</si>
  <si>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</si>
  <si>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</si>
  <si>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</si>
  <si>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</si>
  <si>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</si>
  <si>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</si>
  <si>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</si>
  <si>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</si>
  <si>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</si>
  <si>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</si>
  <si>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</si>
  <si>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</si>
  <si>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</si>
  <si>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</si>
  <si>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</si>
  <si>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</si>
  <si>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</si>
  <si>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</si>
  <si>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</si>
  <si>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</si>
  <si>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</si>
  <si>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</si>
  <si>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</si>
  <si>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</si>
  <si>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</si>
  <si>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</si>
  <si>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</si>
  <si>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</si>
  <si>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</si>
  <si>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</si>
  <si>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</si>
  <si>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</si>
  <si>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</si>
  <si>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</si>
  <si>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</si>
  <si>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</si>
  <si>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</si>
  <si>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</si>
  <si>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</si>
  <si>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</si>
  <si>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</si>
  <si>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</si>
  <si>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</si>
  <si>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</si>
  <si>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</si>
  <si>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</si>
  <si>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</si>
  <si>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</si>
  <si>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</si>
  <si>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</si>
  <si>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</si>
  <si>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</si>
  <si>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</si>
  <si>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</si>
  <si>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</si>
  <si>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</si>
  <si>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</si>
  <si>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</si>
  <si>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</si>
  <si>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</si>
  <si>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</si>
  <si>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</si>
  <si>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</si>
  <si>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</si>
  <si>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</si>
  <si>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</si>
  <si>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</si>
  <si>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</si>
  <si>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</si>
  <si>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</si>
  <si>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</si>
  <si>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</si>
  <si>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</si>
  <si>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</si>
  <si>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</si>
  <si>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</si>
  <si>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</si>
  <si>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</si>
  <si>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</si>
  <si>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</si>
  <si>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</si>
  <si>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</si>
  <si>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</si>
  <si>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</si>
  <si>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</si>
  <si>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</si>
  <si>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</si>
  <si>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</si>
  <si>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</si>
  <si>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</si>
  <si>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</si>
  <si>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</si>
  <si>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</si>
  <si>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</si>
  <si>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</si>
  <si>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</si>
  <si>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</si>
  <si>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</si>
  <si>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</si>
  <si>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</si>
  <si>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</si>
  <si>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</si>
  <si>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</si>
  <si>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</si>
  <si>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</si>
  <si>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</si>
  <si>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</si>
  <si>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</si>
  <si>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</si>
  <si>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</si>
  <si>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</si>
  <si>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</si>
  <si>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</si>
  <si>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</si>
  <si>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</si>
  <si>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</si>
  <si>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</si>
  <si>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</si>
  <si>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</si>
  <si>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</si>
  <si>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</si>
  <si>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</si>
  <si>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</si>
  <si>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</si>
  <si>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</si>
  <si>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</si>
  <si>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</si>
  <si>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</si>
  <si>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</si>
  <si>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</si>
  <si>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</si>
  <si>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</si>
  <si>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</si>
  <si>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</si>
  <si>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</si>
  <si>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</si>
  <si>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</si>
  <si>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</si>
  <si>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</si>
  <si>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</si>
  <si>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</si>
  <si>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</si>
  <si>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</si>
  <si>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</si>
  <si>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</si>
  <si>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</si>
  <si>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</si>
  <si>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</si>
  <si>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</si>
  <si>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</si>
  <si>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</si>
  <si>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</si>
  <si>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</si>
  <si>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</si>
  <si>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</si>
  <si>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</si>
  <si>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</si>
  <si>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</si>
  <si>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</si>
  <si>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</si>
  <si>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</si>
  <si>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</si>
  <si>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</si>
  <si>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</si>
  <si>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</si>
  <si>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</si>
  <si>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</si>
  <si>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</si>
  <si>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</si>
  <si>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</si>
  <si>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</si>
  <si>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</si>
  <si>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</si>
  <si>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</si>
  <si>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</si>
  <si>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</si>
  <si>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</si>
  <si>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</si>
  <si>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</si>
  <si>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</si>
  <si>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</si>
  <si>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</si>
  <si>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</si>
  <si>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</si>
  <si>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</si>
  <si>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</si>
  <si>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</si>
  <si>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</si>
  <si>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</si>
  <si>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</si>
  <si>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</si>
  <si>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</si>
  <si>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</si>
  <si>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</si>
  <si>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</si>
  <si>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</si>
  <si>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</si>
  <si>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</si>
  <si>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</si>
  <si>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</si>
  <si>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</si>
  <si>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</si>
  <si>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</si>
  <si>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</si>
  <si>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</si>
  <si>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</si>
  <si>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</si>
  <si>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</si>
  <si>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</si>
  <si>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</si>
  <si>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</si>
  <si>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</si>
  <si>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</si>
  <si>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</si>
  <si>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</si>
  <si>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</si>
  <si>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</si>
  <si>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</si>
  <si>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</si>
  <si>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</si>
  <si>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</si>
  <si>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</si>
  <si>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</si>
  <si>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</si>
  <si>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</si>
  <si>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</si>
  <si>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</si>
  <si>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</si>
  <si>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</si>
  <si>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</si>
  <si>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</si>
  <si>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</si>
  <si>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</si>
  <si>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</si>
  <si>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</si>
  <si>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</si>
  <si>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</si>
  <si>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</si>
  <si>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</si>
  <si>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</si>
  <si>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</si>
  <si>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</si>
  <si>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</si>
  <si>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</si>
  <si>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</si>
  <si>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</si>
  <si>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</si>
  <si>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</si>
  <si>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</si>
  <si>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</si>
  <si>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</si>
  <si>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</si>
  <si>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</si>
  <si>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</si>
  <si>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</si>
  <si>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</si>
  <si>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</si>
  <si>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</si>
  <si>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</si>
  <si>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</si>
  <si>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</si>
  <si>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</si>
  <si>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</si>
  <si>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</si>
  <si>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</si>
  <si>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</si>
  <si>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</si>
  <si>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</si>
  <si>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</si>
  <si>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</si>
  <si>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</si>
  <si>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</si>
  <si>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</si>
  <si>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</si>
  <si>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</si>
  <si>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</si>
  <si>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</si>
  <si>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</si>
  <si>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</si>
  <si>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</si>
  <si>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</si>
  <si>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</si>
  <si>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</si>
  <si>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</si>
  <si>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</si>
  <si>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</si>
  <si>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</si>
  <si>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</si>
  <si>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</si>
  <si>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</si>
  <si>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</si>
  <si>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</si>
  <si>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</si>
  <si>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</si>
  <si>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</si>
  <si>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</si>
  <si>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</si>
  <si>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</si>
  <si>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</si>
  <si>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</si>
  <si>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</si>
  <si>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</si>
  <si>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</si>
  <si>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</si>
  <si>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</si>
  <si>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</si>
  <si>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</si>
  <si>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</si>
  <si>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</si>
  <si>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</si>
  <si>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</si>
  <si>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</si>
  <si>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</si>
  <si>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</si>
  <si>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</si>
  <si>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</si>
  <si>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</si>
  <si>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</si>
  <si>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</si>
  <si>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</si>
  <si>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</si>
  <si>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</si>
  <si>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</si>
  <si>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</si>
  <si>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</si>
  <si>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</si>
  <si>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</si>
  <si>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</si>
  <si>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</si>
  <si>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</si>
  <si>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</si>
  <si>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</si>
  <si>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</si>
  <si>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</si>
  <si>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</si>
  <si>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</si>
  <si>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</si>
  <si>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</si>
  <si>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</si>
  <si>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</si>
  <si>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</si>
  <si>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</si>
  <si>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</si>
  <si>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</si>
  <si>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</si>
  <si>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</si>
  <si>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</si>
  <si>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</si>
  <si>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</si>
  <si>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</si>
  <si>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</si>
  <si>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</si>
  <si>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</si>
  <si>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</si>
  <si>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</si>
  <si>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</si>
  <si>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</si>
  <si>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</si>
  <si>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</si>
  <si>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</si>
  <si>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</si>
  <si>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</si>
  <si>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</si>
  <si>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</si>
  <si>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</si>
  <si>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</si>
  <si>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</si>
  <si>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</si>
  <si>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</si>
  <si>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</si>
  <si>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</si>
  <si>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</si>
  <si>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</si>
  <si>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</si>
  <si>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</si>
  <si>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</si>
  <si>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</si>
  <si>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</si>
  <si>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</si>
  <si>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</si>
  <si>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</si>
  <si>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</si>
  <si>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</si>
  <si>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</si>
  <si>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</si>
  <si>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</si>
  <si>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</si>
  <si>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</si>
  <si>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</si>
  <si>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</si>
  <si>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</si>
  <si>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</si>
  <si>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</si>
  <si>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</si>
  <si>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</si>
  <si>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</si>
  <si>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</si>
  <si>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</si>
  <si>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</si>
  <si>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</si>
  <si>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</si>
  <si>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</si>
  <si>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</si>
  <si>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</si>
  <si>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</si>
  <si>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</si>
  <si>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</si>
  <si>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</si>
  <si>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</si>
  <si>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</si>
  <si>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</si>
  <si>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</si>
  <si>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</si>
  <si>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</si>
  <si>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</si>
  <si>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</si>
  <si>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</si>
  <si>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</si>
  <si>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</si>
  <si>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</si>
  <si>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</si>
  <si>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</si>
  <si>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</si>
  <si>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</si>
  <si>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</si>
  <si>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</si>
  <si>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</si>
  <si>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</si>
  <si>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</si>
  <si>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</si>
  <si>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</si>
  <si>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</si>
  <si>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</si>
  <si>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</si>
  <si>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</si>
  <si>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</si>
  <si>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</si>
  <si>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</si>
  <si>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</si>
  <si>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</si>
  <si>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</si>
  <si>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</si>
  <si>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</si>
  <si>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</si>
  <si>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</si>
  <si>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</si>
  <si>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</si>
  <si>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</si>
  <si>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</si>
  <si>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</si>
  <si>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</si>
  <si>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</si>
  <si>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</si>
  <si>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</si>
  <si>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</si>
  <si>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</si>
  <si>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</si>
  <si>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</si>
  <si>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</si>
  <si>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</si>
  <si>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</si>
  <si>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</si>
  <si>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</si>
  <si>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</si>
  <si>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</si>
  <si>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</si>
  <si>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</si>
  <si>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</si>
  <si>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</si>
  <si>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</si>
  <si>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</si>
  <si>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</si>
  <si>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</si>
  <si>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</si>
  <si>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</si>
  <si>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</si>
  <si>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</si>
  <si>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</si>
  <si>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</si>
  <si>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</si>
  <si>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</si>
  <si>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</si>
  <si>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</si>
  <si>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</si>
  <si>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</si>
  <si>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</si>
  <si>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</si>
  <si>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</si>
  <si>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</si>
  <si>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</si>
  <si>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</si>
  <si>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</si>
  <si>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</si>
  <si>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</si>
  <si>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</si>
  <si>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</si>
  <si>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</si>
  <si>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</si>
  <si>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</si>
  <si>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</si>
  <si>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</si>
  <si>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</si>
  <si>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</si>
  <si>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</si>
  <si>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</si>
  <si>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</si>
  <si>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</si>
  <si>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</si>
  <si>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</si>
  <si>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</si>
  <si>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</si>
  <si>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</si>
  <si>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</si>
  <si>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</si>
  <si>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</si>
  <si>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</si>
  <si>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</si>
  <si>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</si>
  <si>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</si>
  <si>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</si>
  <si>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</si>
  <si>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</si>
  <si>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</si>
  <si>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</si>
  <si>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</si>
  <si>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</si>
  <si>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</si>
  <si>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</si>
  <si>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</si>
  <si>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</si>
  <si>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</si>
  <si>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</si>
  <si>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</si>
  <si>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</si>
  <si>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</si>
  <si>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</si>
  <si>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</si>
  <si>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</si>
  <si>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</si>
  <si>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</si>
  <si>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</si>
  <si>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</si>
  <si>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</si>
  <si>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</si>
  <si>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</si>
  <si>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</si>
  <si>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</si>
  <si>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</si>
  <si>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</si>
  <si>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</si>
  <si>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</si>
  <si>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</si>
  <si>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</si>
  <si>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</si>
  <si>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</si>
  <si>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</si>
  <si>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</si>
  <si>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</si>
  <si>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</si>
  <si>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</si>
  <si>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</si>
  <si>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</si>
  <si>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</si>
  <si>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</si>
  <si>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</si>
  <si>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</si>
  <si>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</si>
  <si>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</si>
  <si>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</si>
  <si>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</si>
  <si>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</si>
  <si>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</si>
  <si>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</si>
  <si>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</si>
  <si>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</si>
  <si>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</si>
  <si>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</si>
  <si>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</si>
  <si>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</si>
  <si>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</si>
  <si>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</si>
  <si>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</si>
  <si>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</si>
  <si>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</si>
  <si>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</si>
  <si>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</si>
  <si>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</si>
  <si>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</si>
  <si>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</si>
  <si>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</si>
  <si>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</si>
  <si>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</si>
  <si>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</si>
  <si>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</si>
  <si>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</si>
  <si>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</si>
  <si>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</si>
  <si>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</si>
  <si>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</si>
  <si>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</si>
  <si>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</si>
  <si>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</si>
  <si>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</si>
  <si>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</si>
  <si>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</si>
  <si>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</si>
  <si>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</si>
  <si>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</si>
  <si>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</si>
  <si>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</si>
  <si>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</si>
  <si>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</si>
  <si>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</si>
  <si>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</si>
  <si>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</si>
  <si>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</si>
  <si>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</si>
  <si>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</si>
  <si>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</si>
  <si>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</si>
  <si>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</si>
  <si>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</si>
  <si>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</si>
  <si>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</si>
  <si>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</si>
  <si>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</si>
  <si>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</si>
  <si>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</si>
  <si>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</si>
  <si>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</si>
  <si>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</si>
  <si>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</si>
  <si>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</si>
  <si>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</si>
  <si>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</si>
  <si>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</si>
  <si>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</si>
  <si>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</si>
  <si>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</si>
  <si>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</si>
  <si>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</si>
  <si>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</si>
  <si>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</si>
  <si>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</si>
  <si>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</si>
  <si>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</si>
  <si>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</si>
  <si>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</si>
  <si>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</si>
  <si>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</si>
  <si>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</si>
  <si>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</si>
  <si>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</si>
  <si>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</si>
  <si>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</si>
  <si>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</si>
  <si>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</si>
  <si>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</si>
  <si>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</si>
  <si>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</si>
  <si>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</si>
  <si>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</si>
  <si>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</si>
  <si>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</si>
  <si>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</si>
  <si>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</si>
  <si>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</si>
  <si>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</si>
  <si>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</si>
  <si>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</si>
  <si>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</si>
  <si>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</si>
  <si>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</si>
  <si>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</si>
  <si>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</si>
  <si>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</si>
  <si>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</si>
  <si>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</si>
  <si>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</si>
  <si>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</si>
  <si>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</si>
  <si>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</si>
  <si>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</si>
  <si>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</si>
  <si>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</si>
  <si>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</si>
  <si>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</si>
  <si>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</si>
  <si>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</si>
  <si>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</si>
  <si>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</si>
  <si>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</si>
  <si>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</si>
  <si>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</si>
  <si>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</si>
  <si>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</si>
  <si>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</si>
  <si>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</si>
  <si>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</si>
  <si>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</si>
  <si>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</si>
  <si>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</si>
  <si>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</si>
  <si>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</si>
  <si>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</si>
  <si>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</si>
  <si>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</si>
  <si>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</si>
  <si>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</si>
  <si>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</si>
  <si>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</si>
  <si>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</si>
  <si>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</si>
  <si>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</si>
  <si>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</si>
  <si>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</si>
  <si>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</si>
  <si>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</si>
  <si>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</si>
  <si>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</si>
  <si>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</si>
  <si>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</si>
  <si>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</si>
  <si>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</si>
  <si>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</si>
  <si>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</si>
  <si>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</si>
  <si>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</si>
  <si>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</si>
  <si>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</si>
  <si>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</si>
  <si>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</si>
  <si>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</si>
  <si>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</si>
  <si>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</si>
  <si>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</si>
  <si>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</si>
  <si>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</si>
  <si>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</si>
  <si>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</si>
  <si>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</si>
  <si>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</si>
  <si>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</si>
  <si>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</si>
  <si>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</si>
  <si>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</si>
  <si>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</si>
  <si>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</si>
  <si>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</si>
  <si>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</si>
  <si>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</si>
  <si>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</si>
  <si>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</si>
  <si>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</si>
  <si>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</si>
  <si>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</si>
  <si>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</si>
  <si>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</si>
  <si>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</si>
  <si>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</si>
  <si>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</si>
  <si>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</si>
  <si>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</si>
  <si>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</si>
  <si>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</si>
  <si>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</si>
  <si>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</si>
  <si>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</si>
  <si>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</si>
  <si>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</si>
  <si>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</si>
  <si>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</si>
  <si>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</si>
  <si>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</si>
  <si>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</si>
  <si>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</si>
  <si>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</si>
  <si>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</si>
  <si>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</si>
  <si>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</si>
  <si>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</si>
  <si>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</si>
  <si>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</si>
  <si>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</si>
  <si>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</si>
  <si>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</si>
  <si>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</si>
  <si>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</si>
  <si>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</si>
  <si>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</si>
  <si>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</si>
  <si>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</si>
  <si>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</si>
  <si>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</si>
  <si>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</si>
  <si>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</si>
  <si>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</si>
  <si>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</si>
  <si>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</si>
  <si>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</si>
  <si>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</si>
  <si>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</si>
  <si>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</si>
  <si>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</si>
  <si>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</si>
  <si>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</si>
  <si>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</si>
  <si>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</si>
  <si>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</si>
  <si>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</si>
  <si>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</si>
  <si>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</si>
  <si>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</si>
  <si>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</si>
  <si>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</si>
  <si>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</si>
  <si>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</si>
  <si>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</si>
  <si>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</si>
  <si>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</si>
  <si>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</si>
  <si>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</si>
  <si>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</si>
  <si>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</si>
  <si>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</si>
  <si>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</si>
  <si>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</si>
  <si>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</si>
  <si>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</si>
  <si>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</si>
  <si>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</si>
  <si>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</si>
  <si>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</si>
  <si>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</si>
  <si>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</si>
  <si>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</si>
  <si>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</si>
  <si>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</si>
  <si>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</si>
  <si>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</si>
  <si>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</si>
  <si>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</si>
  <si>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</si>
  <si>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</si>
  <si>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</si>
  <si>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</si>
  <si>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</si>
  <si>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</si>
  <si>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</si>
  <si>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</si>
  <si>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</si>
  <si>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</si>
  <si>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</si>
  <si>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</si>
  <si>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</si>
  <si>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</si>
  <si>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</si>
  <si>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</si>
  <si>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</si>
  <si>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</si>
  <si>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 xml:space="preserve">Category </t>
  </si>
  <si>
    <t xml:space="preserve">Sub-category 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</si>
  <si>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</si>
  <si>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</si>
  <si>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</si>
  <si>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</si>
  <si>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</si>
  <si>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</si>
  <si>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</si>
  <si>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</si>
  <si>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</si>
  <si>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</si>
  <si>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</si>
  <si>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</si>
  <si>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</si>
  <si>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</si>
  <si>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</si>
  <si>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</si>
  <si>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</si>
  <si>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</si>
  <si>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</si>
  <si>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</si>
  <si>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</si>
  <si>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</si>
  <si>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</si>
  <si>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</si>
  <si>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</si>
  <si>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</si>
  <si>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</si>
  <si>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</si>
  <si>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</si>
  <si>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</si>
  <si>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</si>
  <si>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</si>
  <si>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</si>
  <si>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</si>
  <si>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</si>
  <si>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</si>
  <si>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</si>
  <si>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</si>
  <si>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</si>
  <si>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</si>
  <si>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</si>
  <si>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</si>
  <si>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</si>
  <si>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</si>
  <si>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</si>
  <si>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</si>
  <si>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</si>
  <si>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</si>
  <si>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</si>
  <si>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</si>
  <si>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</si>
  <si>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</si>
  <si>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</si>
  <si>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</si>
  <si>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</si>
  <si>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</si>
  <si>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</si>
  <si>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</si>
  <si>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</si>
  <si>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</si>
  <si>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</si>
  <si>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</si>
  <si>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</si>
  <si>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</si>
  <si>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</si>
  <si>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</si>
  <si>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</si>
  <si>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</si>
  <si>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</si>
  <si>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</si>
  <si>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</si>
  <si>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</si>
  <si>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</si>
  <si>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</si>
  <si>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</si>
  <si>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</si>
  <si>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</si>
  <si>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</si>
  <si>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</si>
  <si>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</si>
  <si>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</si>
  <si>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</si>
  <si>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</si>
  <si>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</si>
  <si>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</si>
  <si>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</si>
  <si>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</si>
  <si>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</si>
  <si>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</si>
  <si>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</si>
  <si>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 xml:space="preserve">Outcome </t>
  </si>
  <si>
    <t xml:space="preserve">Mean </t>
  </si>
  <si>
    <t>Median</t>
  </si>
  <si>
    <t>Minimum</t>
  </si>
  <si>
    <t>Maximum</t>
  </si>
  <si>
    <t>Variance</t>
  </si>
  <si>
    <t xml:space="preserve">Standard Deviation 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</si>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</sst>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Fill="1"/>
    <xf numFmtId="9" fontId="0" fillId="0" borderId="0" xfId="1" applyFont="1" applyFill="1"/>
    <xf numFmtId="0" fontId="1" fillId="0" borderId="0" xfId="0" applyFont="1"/>
    <xf numFmtId="0" fontId="4" fillId="2" borderId="0" xfId="0" applyFont="1" applyFill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45-43EF-A0C7-81A6FCA963A3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45-43EF-A0C7-81A6FCA963A3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45-43EF-A0C7-81A6FCA963A3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45-43EF-A0C7-81A6FCA96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4563375"/>
        <c:axId val="1107363951"/>
      </c:barChart>
      <c:catAx>
        <c:axId val="120456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363951"/>
        <c:crosses val="autoZero"/>
        <c:auto val="1"/>
        <c:lblAlgn val="ctr"/>
        <c:lblOffset val="100"/>
        <c:noMultiLvlLbl val="0"/>
      </c:catAx>
      <c:valAx>
        <c:axId val="11073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56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E5-41F2-8EEB-718C9E68D66E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E5-41F2-8EEB-718C9E68D66E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E5-41F2-8EEB-718C9E68D66E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E5-41F2-8EEB-718C9E68D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2751775"/>
        <c:axId val="1384080335"/>
      </c:barChart>
      <c:catAx>
        <c:axId val="121275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080335"/>
        <c:crosses val="autoZero"/>
        <c:auto val="1"/>
        <c:lblAlgn val="ctr"/>
        <c:lblOffset val="100"/>
        <c:noMultiLvlLbl val="0"/>
      </c:catAx>
      <c:valAx>
        <c:axId val="138408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75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Tabe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0-4432-8194-D56C30512D2B}"/>
            </c:ext>
          </c:extLst>
        </c:ser>
        <c:ser>
          <c:idx val="1"/>
          <c:order val="1"/>
          <c:tx>
            <c:strRef>
              <c:f>'Pivot Tabe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Tabe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0-4432-8194-D56C30512D2B}"/>
            </c:ext>
          </c:extLst>
        </c:ser>
        <c:ser>
          <c:idx val="2"/>
          <c:order val="2"/>
          <c:tx>
            <c:strRef>
              <c:f>'Pivot Tabe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40-4432-8194-D56C30512D2B}"/>
            </c:ext>
          </c:extLst>
        </c:ser>
        <c:ser>
          <c:idx val="3"/>
          <c:order val="3"/>
          <c:tx>
            <c:strRef>
              <c:f>'Pivot Tabe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40-4432-8194-D56C30512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1568111"/>
        <c:axId val="1213874159"/>
      </c:lineChart>
      <c:catAx>
        <c:axId val="971568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74159"/>
        <c:crosses val="autoZero"/>
        <c:auto val="1"/>
        <c:lblAlgn val="ctr"/>
        <c:lblOffset val="100"/>
        <c:noMultiLvlLbl val="0"/>
      </c:catAx>
      <c:valAx>
        <c:axId val="121387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56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491504351429758E-2"/>
          <c:y val="0.12443262411347518"/>
          <c:w val="0.93396463599944746"/>
          <c:h val="0.6271862958619534"/>
        </c:manualLayout>
      </c:layout>
      <c:lineChart>
        <c:grouping val="standard"/>
        <c:varyColors val="0"/>
        <c:ser>
          <c:idx val="0"/>
          <c:order val="0"/>
          <c:tx>
            <c:strRef>
              <c:f>Bonus!$I$1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3-48F5-9942-18C71900768A}"/>
            </c:ext>
          </c:extLst>
        </c:ser>
        <c:ser>
          <c:idx val="1"/>
          <c:order val="1"/>
          <c:tx>
            <c:strRef>
              <c:f>Bonus!$J$1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73-48F5-9942-18C71900768A}"/>
            </c:ext>
          </c:extLst>
        </c:ser>
        <c:ser>
          <c:idx val="2"/>
          <c:order val="2"/>
          <c:tx>
            <c:strRef>
              <c:f>Bonus!$K$1</c:f>
              <c:strCache>
                <c:ptCount val="1"/>
                <c:pt idx="0">
                  <c:v>Percentage Cancel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Bonus!$K$2:$K$13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73-48F5-9942-18C719007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6670815"/>
        <c:axId val="1204148687"/>
      </c:lineChart>
      <c:catAx>
        <c:axId val="127667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148687"/>
        <c:crosses val="autoZero"/>
        <c:auto val="1"/>
        <c:lblAlgn val="ctr"/>
        <c:lblOffset val="100"/>
        <c:noMultiLvlLbl val="0"/>
      </c:catAx>
      <c:valAx>
        <c:axId val="120414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67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4</xdr:row>
      <xdr:rowOff>38100</xdr:rowOff>
    </xdr:from>
    <xdr:to>
      <xdr:col>18</xdr:col>
      <xdr:colOff>57150</xdr:colOff>
      <xdr:row>28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7D94B0-09FF-43BA-BD5A-61867BF88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6350</xdr:colOff>
      <xdr:row>6</xdr:row>
      <xdr:rowOff>152399</xdr:rowOff>
    </xdr:from>
    <xdr:to>
      <xdr:col>20</xdr:col>
      <xdr:colOff>0</xdr:colOff>
      <xdr:row>27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233F0-6468-41AB-BAC5-375473477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571500</xdr:colOff>
      <xdr:row>2</xdr:row>
      <xdr:rowOff>168275</xdr:rowOff>
    </xdr:from>
    <xdr:to>
      <xdr:col>17</xdr:col>
      <xdr:colOff>266700</xdr:colOff>
      <xdr:row>18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9FB28-820A-4478-8EBD-E152D2030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457199</xdr:colOff>
      <xdr:row>16</xdr:row>
      <xdr:rowOff>38100</xdr:rowOff>
    </xdr:from>
    <xdr:to>
      <xdr:col>12</xdr:col>
      <xdr:colOff>76199</xdr:colOff>
      <xdr:row>35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36B1EE-1C8E-4FB5-B272-A595B8F39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llary Mandich" refreshedDate="44090.752019328706" createdVersion="6" refreshedVersion="6" minRefreshableVersion="3" recordCount="4114" xr:uid="{7A1020FD-29E5-41F7-B496-502E7D02BC4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 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92360252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llary Mandich" refreshedDate="44090.764717592596" createdVersion="6" refreshedVersion="6" minRefreshableVersion="3" recordCount="4114" xr:uid="{58383EE6-9BB7-43D7-A68F-43728C318813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 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x v="0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x v="0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x v="0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x v="0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x v="0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x v="0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x v="0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x v="0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x v="0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x v="0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x v="0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x v="0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x v="0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x v="0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x v="0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x v="0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x v="0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x v="0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x v="0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x v="0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x v="0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x v="0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x v="0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x v="0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x v="0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x v="0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x v="0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x v="0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x v="0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x v="0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x v="0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x v="0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x v="0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x v="0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x v="0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x v="0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x v="0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x v="0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x v="0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x v="0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x v="0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x v="0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x v="0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x v="0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x v="0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x v="0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x v="0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x v="0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x v="0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x v="0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x v="0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x v="0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x v="0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x v="0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x v="0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x v="0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x v="0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x v="0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x v="0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x v="0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x v="0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x v="0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x v="0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x v="0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x v="0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x v="0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x v="0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x v="0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x v="0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x v="0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x v="0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x v="0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x v="0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x v="0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x v="0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x v="0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x v="0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x v="0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x v="0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x v="0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x v="0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x v="0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x v="0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x v="0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x v="0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x v="0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x v="0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x v="0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x v="0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x v="0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x v="0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x v="0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x v="0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x v="0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x v="0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x v="0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x v="0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x v="0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x v="0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x v="0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x v="0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x v="0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x v="0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x v="0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x v="0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x v="0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x v="0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x v="0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x v="0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x v="0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x v="0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x v="0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x v="0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x v="0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x v="0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x v="0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x v="0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x v="0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x v="0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x v="0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x v="1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x v="1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x v="1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x v="1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x v="1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x v="1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x v="1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x v="1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x v="1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x v="1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x v="1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x v="0"/>
    <n v="0"/>
    <x v="1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x v="1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x v="1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x v="1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x v="1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x v="1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x v="1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x v="1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x v="1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x v="1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x v="1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x v="1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x v="1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x v="1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x v="1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x v="1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x v="1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x v="1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x v="1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x v="1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x v="1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x v="1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x v="1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x v="1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x v="1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x v="1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x v="1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x v="1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x v="1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x v="1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x v="1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x v="1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x v="1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x v="1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x v="1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x v="1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x v="1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x v="1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x v="1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x v="1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x v="1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x v="1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x v="1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x v="1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x v="1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x v="1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x v="1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x v="1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x v="1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x v="1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x v="1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x v="1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x v="1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x v="1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x v="0"/>
    <n v="10"/>
    <x v="1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x v="1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x v="1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x v="1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x v="1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x v="1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x v="1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x v="1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x v="1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x v="1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x v="1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x v="1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x v="1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x v="1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x v="1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x v="1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x v="1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x v="1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x v="1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x v="1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x v="1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x v="1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x v="1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x v="1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x v="1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x v="1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x v="1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x v="1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x v="1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x v="1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x v="1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x v="1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x v="0"/>
    <n v="38"/>
    <x v="1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x v="1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x v="1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x v="1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x v="1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x v="1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x v="1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x v="1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x v="1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x v="1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x v="1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x v="1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x v="1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x v="1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x v="1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x v="1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x v="1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x v="1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x v="1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x v="1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x v="1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x v="1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x v="1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x v="0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x v="0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x v="0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x v="0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x v="0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x v="0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x v="0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x v="0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x v="0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x v="0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x v="0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x v="0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x v="0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x v="0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x v="0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x v="0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x v="0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x v="0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x v="0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x v="0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x v="0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x v="0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x v="0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x v="0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x v="0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x v="0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x v="0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x v="0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x v="0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x v="0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x v="0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x v="0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x v="0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x v="0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x v="0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x v="0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x v="0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x v="0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x v="0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x v="0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x v="0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x v="0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x v="0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x v="0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x v="0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x v="0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x v="0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x v="0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x v="0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x v="0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x v="0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x v="0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x v="0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x v="0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x v="0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x v="0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x v="0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x v="0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x v="0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x v="0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x v="0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x v="0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x v="0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x v="0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x v="0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x v="0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x v="0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x v="1"/>
    <n v="576"/>
    <x v="0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x v="0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x v="0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x v="0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x v="0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x v="0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x v="0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x v="0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x v="0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x v="0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x v="0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x v="0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x v="0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x v="0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x v="0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x v="0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x v="0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x v="0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x v="0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x v="0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x v="0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x v="0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x v="0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x v="0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x v="0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x v="0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x v="0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x v="0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x v="0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x v="0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x v="0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x v="0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x v="0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x v="0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x v="0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x v="0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x v="0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x v="0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x v="0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x v="0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x v="0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x v="0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x v="0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x v="0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x v="0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x v="0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x v="0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x v="0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x v="0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x v="0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x v="0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x v="0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x v="0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x v="0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x v="0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x v="0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x v="0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x v="0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x v="0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x v="0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x v="0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x v="0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x v="0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x v="0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x v="0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x v="0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x v="0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x v="0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x v="0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x v="0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x v="0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x v="0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x v="0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x v="0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x v="0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x v="0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x v="0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x v="0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x v="0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x v="0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x v="0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x v="0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x v="0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x v="0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x v="0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x v="0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x v="0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x v="0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x v="0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x v="0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x v="0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x v="0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x v="0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x v="0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x v="0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x v="0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x v="0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x v="0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x v="0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x v="0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x v="0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x v="0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x v="0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x v="0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x v="0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x v="0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x v="0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x v="0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x v="0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x v="0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x v="0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x v="0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x v="0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x v="1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x v="1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x v="1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x v="1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x v="1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x v="1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x v="1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x v="1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x v="1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x v="1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x v="1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x v="1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x v="1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x v="1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x v="1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x v="1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x v="1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x v="1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x v="1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x v="1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x v="1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x v="1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x v="0"/>
    <n v="17"/>
    <x v="1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x v="1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x v="1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x v="1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x v="1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x v="1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x v="1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x v="1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x v="1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x v="1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x v="1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x v="1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x v="1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x v="1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x v="1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x v="1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x v="1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x v="1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x v="1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x v="1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x v="1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x v="1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x v="1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x v="1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x v="1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x v="1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x v="1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x v="1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x v="1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x v="1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x v="1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x v="1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x v="1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x v="1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x v="1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x v="1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x v="1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x v="1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x v="1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x v="1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x v="1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x v="1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x v="1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x v="1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x v="1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x v="1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x v="1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x v="1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x v="0"/>
    <n v="0"/>
    <x v="1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x v="1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x v="1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x v="1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x v="1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x v="1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x v="1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x v="0"/>
    <n v="3"/>
    <x v="1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x v="1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x v="1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x v="1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x v="1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x v="1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x v="1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x v="1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x v="1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x v="1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x v="1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x v="1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x v="1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x v="1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x v="1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x v="1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x v="1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x v="1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x v="1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x v="1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x v="1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x v="1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x v="1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x v="0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x v="0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x v="0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x v="0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x v="0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x v="0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x v="0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x v="0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x v="0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x v="0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x v="0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x v="0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x v="0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x v="0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x v="0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x v="0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x v="0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x v="0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x v="0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x v="0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x v="1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x v="1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x v="1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x v="1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x v="1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x v="1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x v="1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x v="1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x v="1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x v="1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x v="1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x v="1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x v="1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x v="1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x v="1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x v="1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x v="1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x v="1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x v="1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x v="1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x v="1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x v="1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x v="1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x v="1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x v="1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x v="1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x v="1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x v="1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x v="1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x v="1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x v="1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x v="1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x v="1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x v="1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x v="1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x v="1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x v="1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x v="1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x v="1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x v="1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x v="1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x v="1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x v="1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x v="1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x v="1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x v="1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x v="1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x v="1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x v="1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x v="0"/>
    <n v="1"/>
    <x v="1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x v="1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x v="1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x v="1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x v="1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x v="1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x v="1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x v="1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x v="1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x v="1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x v="1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x v="1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x v="1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x v="1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x v="1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x v="1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x v="1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x v="1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x v="1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x v="1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x v="1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x v="1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x v="1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x v="1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x v="1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x v="1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x v="1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x v="1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x v="1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x v="1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x v="1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x v="1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x v="1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x v="1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x v="1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x v="1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x v="1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x v="1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x v="1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x v="1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x v="1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x v="1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x v="1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x v="1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x v="1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x v="1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x v="1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x v="1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x v="1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x v="0"/>
    <n v="6"/>
    <x v="1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x v="1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x v="0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x v="0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x v="0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x v="0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x v="0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x v="0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x v="0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x v="0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x v="0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x v="0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x v="0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x v="0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x v="0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x v="0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x v="0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x v="0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x v="0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x v="0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x v="0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x v="0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x v="1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x v="1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x v="1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x v="1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x v="1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x v="1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x v="1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x v="1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x v="1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x v="1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x v="1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x v="1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x v="1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x v="1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x v="1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x v="1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x v="1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x v="1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x v="1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x v="1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x v="1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x v="1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x v="1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x v="1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x v="1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x v="1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x v="1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x v="1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x v="1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x v="1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x v="1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x v="1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x v="1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x v="1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x v="1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x v="1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x v="1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x v="1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x v="1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x v="1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x v="1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x v="1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x v="1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x v="1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x v="1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x v="1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x v="1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x v="1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x v="1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x v="1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x v="1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x v="1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x v="1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x v="1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x v="1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x v="1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x v="1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x v="1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x v="1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x v="1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x v="0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x v="0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x v="0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x v="0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x v="0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x v="0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x v="0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x v="0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x v="0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x v="0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x v="0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x v="0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x v="0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x v="0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x v="0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x v="0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x v="0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x v="0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x v="0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x v="0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x v="0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x v="0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x v="0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x v="0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x v="0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x v="0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x v="0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x v="0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x v="0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x v="0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x v="0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x v="0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x v="0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x v="0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x v="0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x v="0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x v="0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x v="0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x v="0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x v="0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x v="1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x v="1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x v="1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x v="1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x v="1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x v="1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x v="1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x v="1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x v="1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x v="1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x v="1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x v="1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x v="1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x v="1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x v="1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x v="1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x v="1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x v="1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x v="1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x v="1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x v="0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x v="0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x v="0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x v="0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x v="0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x v="0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x v="0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x v="0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x v="0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x v="0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x v="0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x v="0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x v="0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x v="0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x v="0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x v="0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x v="0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x v="0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x v="0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x v="0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x v="0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x v="0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x v="0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x v="0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x v="0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x v="0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x v="0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x v="0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x v="0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x v="0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x v="0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x v="0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x v="0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x v="0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x v="0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x v="0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x v="0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x v="0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x v="0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x v="0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x v="0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x v="0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x v="0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x v="0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x v="0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x v="0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x v="0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x v="0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x v="0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x v="0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x v="0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x v="0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x v="0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x v="0"/>
    <n v="41"/>
    <x v="0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x v="0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x v="0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x v="0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x v="0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x v="0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x v="0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x v="0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x v="0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x v="0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x v="0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x v="0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x v="0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x v="0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x v="0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x v="0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x v="0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x v="0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x v="0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x v="0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x v="0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x v="0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x v="0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x v="0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x v="0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x v="0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x v="0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x v="1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x v="1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x v="1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x v="1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x v="1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x v="1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x v="1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x v="1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x v="1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x v="1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x v="1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x v="1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x v="1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x v="1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x v="1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x v="1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x v="1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x v="1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x v="1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x v="1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x v="1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x v="1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x v="1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x v="1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x v="1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x v="1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x v="1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x v="1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x v="1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x v="1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x v="1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x v="1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x v="1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x v="1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x v="1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x v="1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x v="1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x v="1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x v="1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x v="1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x v="1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x v="1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x v="1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x v="1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x v="1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x v="1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x v="1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x v="1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x v="1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x v="1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x v="1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x v="1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x v="1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x v="1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x v="1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x v="1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x v="1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x v="1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x v="1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x v="1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x v="1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x v="1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x v="1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x v="1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x v="1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x v="1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x v="1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x v="1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x v="1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x v="1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x v="1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x v="1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x v="1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x v="1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x v="1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x v="1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x v="1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x v="1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x v="1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x v="1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x v="1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x v="1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x v="1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x v="1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x v="1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x v="1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x v="1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x v="1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x v="1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x v="1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x v="1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x v="1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x v="1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x v="1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x v="1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x v="1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x v="1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x v="1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x v="1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x v="1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x v="1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x v="1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x v="1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x v="1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x v="1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x v="1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x v="1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x v="1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x v="1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x v="1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x v="1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x v="1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x v="1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x v="1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x v="1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x v="1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x v="1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x v="1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x v="1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x v="1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x v="1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x v="1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x v="1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x v="1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x v="1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x v="1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x v="1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x v="1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x v="1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x v="1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x v="1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x v="1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x v="1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x v="1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x v="1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x v="1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x v="1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x v="1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x v="1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x v="1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x v="1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x v="1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x v="1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x v="1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x v="1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x v="1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x v="1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x v="1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x v="1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x v="1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x v="1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x v="1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x v="1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x v="1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x v="1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x v="1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x v="1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x v="1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x v="1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x v="1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x v="0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x v="0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x v="0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x v="0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x v="0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x v="0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x v="0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x v="0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x v="0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x v="0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x v="0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x v="0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x v="0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x v="0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x v="0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x v="0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x v="0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x v="0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x v="0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x v="0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x v="1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x v="1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x v="1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x v="1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x v="1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x v="1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x v="1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x v="1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x v="1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x v="0"/>
    <n v="0"/>
    <x v="1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x v="1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x v="1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x v="1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x v="1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x v="1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x v="1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x v="1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x v="1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x v="1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x v="1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x v="1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x v="1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x v="1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x v="1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x v="1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x v="1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x v="1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x v="1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x v="1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x v="1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x v="1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x v="1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x v="1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x v="1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x v="1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x v="1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x v="1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x v="1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x v="1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x v="1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x v="1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x v="1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x v="1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x v="1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x v="1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x v="1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x v="1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x v="1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x v="1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x v="1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x v="1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x v="1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x v="1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x v="1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x v="1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x v="1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x v="1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x v="1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x v="1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x v="1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x v="1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x v="1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x v="1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x v="1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x v="1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x v="1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x v="1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x v="1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x v="1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x v="1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x v="1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x v="1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x v="1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x v="1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x v="1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x v="1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x v="1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x v="1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x v="1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x v="1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x v="1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x v="1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x v="1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x v="1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x v="1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x v="1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x v="1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x v="1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x v="0"/>
    <n v="1"/>
    <x v="1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x v="1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x v="1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x v="1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x v="1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x v="1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x v="1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x v="1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x v="1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x v="1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x v="1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x v="1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x v="1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x v="1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x v="1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x v="1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x v="1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x v="1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x v="1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x v="1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x v="1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x v="1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x v="1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x v="1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x v="1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x v="1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x v="1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x v="1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x v="1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x v="1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x v="1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x v="1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x v="1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x v="1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x v="1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x v="1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x v="1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x v="1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x v="1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x v="1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x v="1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x v="1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x v="1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x v="1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x v="1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x v="1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x v="1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x v="1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x v="1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x v="1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x v="1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x v="1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x v="1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x v="1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x v="1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x v="1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x v="0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x v="0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x v="0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x v="0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x v="0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x v="0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x v="0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x v="0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x v="0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x v="0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x v="0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x v="0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x v="0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x v="0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x v="0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x v="0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x v="0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x v="0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x v="0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x v="0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x v="0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x v="0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x v="0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x v="0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x v="0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x v="0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x v="0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x v="0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x v="0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x v="0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x v="0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x v="0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x v="0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x v="0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x v="0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x v="0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x v="0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x v="0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x v="0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x v="0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x v="1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x v="1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x v="1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x v="1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x v="1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x v="1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x v="1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x v="1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x v="1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x v="1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x v="1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x v="1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x v="1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x v="1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x v="1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x v="1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x v="1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x v="1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x v="1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x v="1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x v="0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x v="0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x v="0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x v="0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x v="0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x v="0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x v="0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x v="0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x v="0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x v="0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x v="0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x v="0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x v="0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x v="0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x v="0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x v="0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x v="0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x v="0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x v="0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x v="0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x v="0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x v="0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x v="0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x v="0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x v="0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x v="0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x v="0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x v="0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x v="0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x v="0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x v="0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x v="0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x v="0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x v="0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x v="0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x v="0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x v="0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x v="0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x v="0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x v="0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x v="0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x v="0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x v="0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x v="0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x v="0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x v="0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x v="0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x v="0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x v="0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x v="0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x v="0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x v="0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x v="0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x v="0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x v="0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x v="0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x v="0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x v="0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x v="0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x v="0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x v="1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x v="1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x v="1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x v="1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x v="1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x v="1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x v="1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x v="1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x v="1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x v="1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x v="1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x v="1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x v="1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x v="1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x v="1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x v="1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x v="1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x v="1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x v="1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x v="1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x v="1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x v="1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x v="1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x v="1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x v="1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x v="1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x v="1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x v="1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x v="1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x v="1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x v="1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x v="1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x v="1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x v="1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x v="1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x v="1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x v="1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x v="1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x v="1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x v="1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x v="0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x v="0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x v="0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x v="0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x v="0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x v="0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x v="0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x v="0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x v="0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x v="0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x v="0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x v="0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x v="0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x v="0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x v="0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x v="0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x v="0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x v="0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x v="0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x v="0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x v="0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x v="0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x v="0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x v="0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x v="0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x v="0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x v="0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x v="0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x v="0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x v="0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x v="0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x v="0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x v="0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x v="0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x v="0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x v="0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x v="0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x v="0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x v="0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x v="0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x v="0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x v="0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x v="0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x v="0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x v="0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x v="0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x v="0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x v="0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x v="0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x v="0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x v="0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x v="0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x v="0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x v="0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x v="0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x v="0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x v="0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x v="0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x v="0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x v="0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x v="1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x v="1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x v="1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x v="1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x v="1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x v="1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x v="1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x v="1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x v="1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x v="1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x v="1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x v="1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x v="1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x v="1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x v="1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x v="1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x v="1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x v="1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x v="1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x v="1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x v="1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x v="1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x v="1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x v="1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x v="1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x v="1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x v="1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x v="1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x v="1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x v="1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x v="1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x v="1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x v="1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x v="1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x v="1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x v="1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x v="1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x v="1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x v="1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x v="1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x v="1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x v="1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x v="1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x v="1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x v="1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x v="1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x v="1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x v="1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x v="1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x v="1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x v="1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x v="1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x v="1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x v="1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x v="1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x v="1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x v="1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x v="0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x v="0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x v="0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x v="1"/>
    <n v="234"/>
    <x v="0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x v="0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x v="0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x v="0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x v="0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x v="0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x v="0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x v="0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x v="0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x v="1"/>
    <n v="47"/>
    <x v="0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x v="0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x v="0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x v="0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x v="0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x v="0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x v="0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x v="0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x v="1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x v="1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x v="1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x v="1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x v="1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x v="1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x v="1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x v="1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x v="1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x v="1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x v="1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x v="1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x v="1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x v="1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x v="1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x v="1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x v="1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x v="1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x v="1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x v="1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x v="0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x v="0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x v="0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x v="0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x v="0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x v="0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x v="0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x v="0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x v="0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x v="0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x v="0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x v="0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x v="0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x v="0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x v="0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x v="0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x v="0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x v="0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x v="0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x v="0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x v="0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x v="0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x v="0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x v="0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x v="0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x v="0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x v="0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x v="0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x v="0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x v="0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x v="0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x v="0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x v="0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x v="0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x v="0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x v="0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x v="0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x v="0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x v="0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x v="0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x v="1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x v="1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x v="1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x v="1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x v="1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x v="1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x v="1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x v="1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x v="1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x v="1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x v="1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x v="1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x v="1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x v="1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x v="1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x v="1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x v="1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x v="1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x v="1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x v="1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x v="1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x v="1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x v="1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x v="1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x v="1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x v="1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x v="1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x v="1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x v="0"/>
    <n v="0"/>
    <x v="1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x v="1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x v="1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x v="1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x v="1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x v="1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x v="1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x v="1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x v="1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x v="1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x v="1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x v="1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x v="1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x v="1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x v="1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x v="1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x v="1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x v="1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x v="1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x v="1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x v="1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x v="1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x v="1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x v="1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x v="1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x v="1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x v="1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x v="1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x v="1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x v="1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x v="1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x v="1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x v="0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x v="0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x v="0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x v="0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x v="0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x v="0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x v="0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x v="0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x v="0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x v="0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x v="0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x v="0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x v="0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x v="0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x v="0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x v="0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x v="0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x v="0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x v="0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x v="0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x v="0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x v="0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x v="0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x v="0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x v="0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x v="0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x v="0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x v="0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x v="0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x v="0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x v="0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x v="0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x v="0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x v="0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x v="0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x v="0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x v="0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x v="0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x v="0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x v="0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x v="0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x v="0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x v="0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x v="0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x v="0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x v="0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x v="0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x v="0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x v="0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x v="0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x v="0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x v="0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x v="0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x v="0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x v="0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x v="0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x v="0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x v="0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x v="0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x v="0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x v="0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x v="0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x v="0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x v="0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x v="0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x v="0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x v="0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x v="0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x v="0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x v="0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x v="0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x v="0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x v="0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x v="0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x v="0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x v="0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x v="0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x v="0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x v="0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x v="0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x v="1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x v="1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x v="1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x v="1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x v="1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x v="1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x v="1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x v="1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x v="1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x v="1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x v="1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x v="1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x v="1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x v="1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x v="1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x v="1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x v="1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x v="1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x v="1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x v="1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x v="1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x v="1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x v="1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x v="1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x v="1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x v="1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x v="1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x v="1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x v="1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x v="1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x v="1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x v="1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x v="1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x v="1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x v="1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x v="1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x v="1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x v="0"/>
    <n v="2"/>
    <x v="1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x v="1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x v="1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x v="1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x v="1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x v="1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x v="1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x v="1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x v="1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x v="1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x v="1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x v="1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x v="1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x v="1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x v="1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x v="1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x v="1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x v="1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x v="1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x v="1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x v="1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x v="1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x v="1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x v="0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x v="0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x v="0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x v="0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x v="0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x v="0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x v="0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x v="0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x v="0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x v="0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x v="0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x v="0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x v="0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x v="0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x v="0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x v="0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x v="0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x v="0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x v="0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x v="0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x v="0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x v="0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x v="0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x v="1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x v="1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x v="1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x v="1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x v="1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x v="1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x v="1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x v="1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x v="1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x v="1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x v="1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x v="1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x v="1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x v="1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x v="1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x v="1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x v="1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x v="1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x v="1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x v="1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x v="1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x v="1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x v="1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x v="1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x v="1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x v="1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x v="1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x v="1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x v="1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x v="1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x v="1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x v="1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x v="1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x v="1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x v="1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x v="1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x v="1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x v="1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x v="1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x v="1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x v="1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x v="1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x v="1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x v="1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x v="1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x v="1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x v="1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x v="1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x v="1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x v="1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x v="1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x v="1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x v="1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x v="1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x v="1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x v="1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x v="1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x v="0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x v="0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x v="0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x v="0"/>
    <n v="40"/>
    <x v="0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x v="0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x v="0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x v="0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x v="0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x v="0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x v="0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x v="0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x v="0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x v="0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x v="0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x v="0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x v="0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x v="0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x v="0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x v="0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x v="0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x v="0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x v="0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x v="0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x v="0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x v="0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x v="0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x v="0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x v="0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x v="0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x v="0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x v="0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x v="0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x v="0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x v="0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x v="0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x v="0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x v="0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x v="0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x v="0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x v="0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x v="1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x v="1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x v="1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x v="1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x v="1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x v="1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x v="1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x v="1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x v="1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x v="1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x v="1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x v="1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x v="1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x v="1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x v="1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x v="1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x v="1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x v="1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x v="1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x v="1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x v="0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x v="0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x v="0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x v="0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x v="0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x v="0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x v="0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x v="0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x v="0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x v="0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x v="0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x v="0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x v="0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x v="0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x v="0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x v="0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x v="0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x v="0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x v="0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x v="0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x v="1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x v="1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x v="1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x v="1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x v="1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x v="1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x v="1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x v="1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x v="1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x v="1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x v="1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x v="1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x v="1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x v="1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x v="1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x v="1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x v="1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x v="1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x v="1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x v="1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x v="0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x v="0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x v="0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x v="0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x v="0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x v="0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x v="0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x v="0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x v="0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x v="0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x v="0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x v="0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x v="0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x v="0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x v="0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x v="0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x v="0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x v="0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x v="0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x v="0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x v="0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x v="0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x v="0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x v="0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x v="0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x v="0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x v="0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x v="0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x v="0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x v="0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x v="0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x v="0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x v="0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x v="0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x v="0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x v="0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x v="0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x v="0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x v="0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x v="0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x v="0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x v="0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x v="0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x v="0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x v="0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x v="0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x v="0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x v="0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x v="0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x v="0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x v="0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x v="0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x v="0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x v="0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x v="0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x v="0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x v="0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x v="0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x v="0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x v="0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x v="1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x v="1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x v="1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x v="1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x v="1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x v="1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x v="1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x v="1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x v="1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x v="1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x v="1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x v="1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x v="1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x v="1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x v="1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x v="1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x v="1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x v="1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x v="1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x v="1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x v="0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x v="0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x v="0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x v="0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x v="0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x v="0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x v="0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x v="0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x v="0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x v="0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x v="0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x v="0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x v="0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x v="0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x v="0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x v="0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x v="0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x v="0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x v="0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x v="0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x v="0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x v="0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x v="0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x v="0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x v="0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x v="0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x v="0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x v="0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x v="0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x v="0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x v="0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x v="0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x v="0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x v="0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x v="0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x v="0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x v="0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x v="0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x v="0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x v="0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x v="0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x v="0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x v="0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x v="0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x v="0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x v="0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x v="0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x v="0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x v="0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x v="0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x v="0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x v="0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x v="0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x v="0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x v="0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x v="0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x v="0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x v="0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x v="0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x v="0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x v="0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x v="0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x v="0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x v="0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x v="0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x v="0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x v="0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x v="0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x v="0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x v="0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x v="0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x v="0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x v="0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x v="0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x v="0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x v="0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x v="0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x v="0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x v="0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x v="0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x v="0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x v="0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x v="0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x v="0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x v="0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x v="0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x v="0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x v="0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x v="0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x v="0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x v="0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x v="0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x v="0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x v="0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x v="0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x v="0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x v="0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x v="0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x v="0"/>
    <n v="63"/>
    <x v="0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x v="0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x v="0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x v="0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x v="0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x v="0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x v="0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x v="0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x v="0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x v="0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x v="0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x v="0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x v="0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x v="0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x v="0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x v="0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x v="0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x v="0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x v="0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x v="0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x v="0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x v="0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x v="1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x v="1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x v="1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x v="1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x v="1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x v="1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x v="1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x v="1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x v="1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x v="1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x v="1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x v="1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x v="1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x v="1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x v="1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x v="1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x v="1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x v="1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x v="1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x v="1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x v="1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x v="1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x v="1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x v="1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x v="1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x v="1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x v="1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x v="1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x v="1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x v="1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x v="1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x v="1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x v="1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x v="1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x v="1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x v="1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x v="1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x v="1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x v="1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x v="1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x v="0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x v="0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x v="0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x v="0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x v="0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x v="0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x v="0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x v="0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x v="0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x v="0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x v="0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x v="0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x v="0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x v="0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x v="0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x v="0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x v="0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x v="0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x v="0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x v="0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x v="0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x v="0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x v="0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x v="0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x v="0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x v="0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x v="0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x v="0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x v="0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x v="0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x v="0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x v="0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x v="0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x v="0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x v="0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x v="0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x v="0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x v="0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x v="0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x v="0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x v="0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x v="0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x v="0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x v="0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x v="0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x v="0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x v="0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x v="0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x v="0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x v="0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x v="0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x v="0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x v="0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x v="0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x v="0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x v="0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x v="0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x v="0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x v="0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x v="0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x v="0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x v="0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x v="0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x v="0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x v="0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x v="0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x v="0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x v="0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x v="0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x v="0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x v="0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x v="0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x v="0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x v="0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x v="0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x v="0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x v="0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x v="0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x v="0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x v="0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x v="0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x v="0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x v="0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x v="0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x v="0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x v="0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x v="0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x v="0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x v="0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x v="0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x v="0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x v="0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x v="0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x v="0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x v="0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x v="0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x v="0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x v="0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x v="0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x v="0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x v="0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x v="0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x v="0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x v="0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x v="0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x v="0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x v="0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x v="0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x v="0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x v="0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x v="0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x v="0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x v="0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x v="0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x v="0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x v="0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x v="0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x v="0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x v="0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x v="0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x v="0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x v="0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x v="0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x v="0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x v="0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x v="0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x v="0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x v="0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x v="0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x v="0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x v="0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x v="0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x v="0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x v="0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x v="0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x v="0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x v="0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x v="0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x v="0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x v="0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x v="0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x v="0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x v="0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x v="0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x v="0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x v="0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x v="0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x v="0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x v="0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x v="0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x v="0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x v="0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x v="0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x v="0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x v="0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x v="0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x v="0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x v="0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x v="0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x v="0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x v="1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x v="1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x v="1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x v="1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x v="1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x v="1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x v="0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x v="0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x v="0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x v="0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x v="0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x v="0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x v="0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x v="0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x v="0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x v="0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x v="0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x v="0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x v="0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x v="0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x v="1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x v="1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x v="1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x v="1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x v="1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x v="1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x v="1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x v="1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x v="1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x v="1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x v="1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x v="1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x v="1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x v="1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x v="1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x v="1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x v="1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x v="1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x v="1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x v="1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x v="1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x v="1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x v="1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x v="1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x v="1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x v="1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x v="1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x v="1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x v="1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x v="1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x v="1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x v="1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x v="1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x v="1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x v="1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x v="1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x v="1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x v="1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x v="1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x v="1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x v="1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x v="1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x v="1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x v="1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x v="1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x v="1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x v="1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x v="1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x v="1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x v="1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x v="1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x v="1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x v="1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x v="1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x v="1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x v="1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x v="1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x v="1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x v="1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x v="1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x v="1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x v="1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x v="1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x v="1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x v="1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x v="1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x v="1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x v="1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x v="1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x v="1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x v="1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x v="1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x v="1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x v="1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x v="1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x v="1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x v="1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x v="1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x v="1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x v="1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x v="1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x v="1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x v="1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x v="1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x v="1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x v="1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x v="1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x v="1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x v="1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x v="1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x v="1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x v="1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x v="1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x v="1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x v="1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x v="1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x v="1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x v="1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x v="1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x v="1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x v="0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x v="0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x v="0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x v="0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x v="0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x v="0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x v="0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x v="0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x v="0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x v="0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x v="0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x v="0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x v="0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x v="0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x v="0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x v="0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x v="0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x v="0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x v="0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x v="0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x v="0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x v="0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x v="0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x v="0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x v="0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x v="0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x v="0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x v="0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x v="0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x v="0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x v="0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x v="0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x v="0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x v="0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x v="0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x v="0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x v="0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x v="0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x v="0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x v="0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x v="0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x v="0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x v="0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x v="0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x v="0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x v="0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x v="0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x v="0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x v="0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x v="0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x v="0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x v="0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x v="0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x v="0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x v="0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x v="0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x v="0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x v="0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x v="0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x v="0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x v="1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x v="1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x v="1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x v="1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x v="1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x v="1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x v="1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x v="1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x v="1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x v="1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x v="1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x v="1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x v="1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x v="1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x v="1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x v="1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x v="1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x v="1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x v="1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x v="1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x v="0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x v="0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x v="0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x v="0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x v="0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x v="0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x v="0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x v="0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x v="0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x v="0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x v="0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x v="0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x v="0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x v="0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x v="0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x v="0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x v="0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x v="0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x v="0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x v="0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x v="0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x v="0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x v="0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x v="0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x v="0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x v="0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x v="0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x v="0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x v="0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x v="0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x v="0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x v="0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x v="0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x v="0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x v="0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x v="0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x v="0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x v="0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x v="0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x v="0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x v="1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x v="1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x v="1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x v="1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x v="1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x v="1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x v="1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x v="1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x v="1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x v="1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x v="1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x v="1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x v="1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x v="1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x v="1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x v="1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x v="1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x v="1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x v="1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x v="1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x v="1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x v="1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x v="1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x v="1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x v="1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x v="1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x v="1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x v="1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x v="1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x v="1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x v="1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x v="1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x v="1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x v="1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x v="1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x v="1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x v="1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x v="1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x v="1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x v="1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x v="0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x v="0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x v="0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x v="0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x v="0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x v="0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x v="0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x v="0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x v="0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x v="0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x v="0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x v="0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x v="0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x v="0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x v="0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x v="0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x v="0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x v="0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x v="0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x v="0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x v="0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x v="0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x v="0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x v="0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x v="0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x v="0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x v="0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x v="0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x v="0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x v="0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x v="0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x v="0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x v="0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x v="0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x v="0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x v="0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x v="0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x v="0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x v="0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x v="0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x v="1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x v="1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x v="1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x v="1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x v="1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x v="1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x v="1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x v="1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x v="1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x v="1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x v="1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x v="1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x v="1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x v="1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x v="0"/>
    <n v="43"/>
    <x v="1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x v="1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x v="1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x v="1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x v="0"/>
    <n v="10"/>
    <x v="1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x v="1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x v="0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x v="0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x v="0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x v="0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x v="0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x v="0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x v="0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x v="0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x v="0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x v="1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x v="1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x v="1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x v="1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x v="1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x v="1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x v="1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x v="1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x v="1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x v="1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x v="0"/>
    <n v="4"/>
    <x v="1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x v="1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x v="1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x v="1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x v="1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x v="1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x v="1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x v="1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x v="1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x v="1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x v="1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x v="1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x v="1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x v="1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x v="1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x v="1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x v="1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x v="1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x v="1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x v="1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x v="1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x v="1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x v="1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x v="1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x v="1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x v="1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x v="0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x v="0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x v="0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x v="0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x v="0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x v="0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x v="0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x v="0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x v="0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x v="0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x v="0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x v="0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x v="0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x v="0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x v="0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x v="0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x v="0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x v="0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x v="0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x v="0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x v="0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x v="0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x v="0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x v="0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x v="0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x v="0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x v="0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x v="0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x v="0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x v="0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x v="0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x v="0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x v="0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x v="0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x v="0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x v="1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x v="1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x v="1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x v="1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x v="1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x v="1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x v="1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x v="1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x v="1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x v="1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x v="1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x v="1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x v="1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x v="1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x v="1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x v="1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x v="1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x v="1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x v="1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x v="1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x v="1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x v="1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x v="1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x v="1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x v="1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x v="1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x v="1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x v="1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x v="1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x v="1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x v="1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x v="1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x v="1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x v="1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x v="1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x v="1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x v="1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x v="1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x v="1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x v="1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x v="0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x v="0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x v="0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x v="0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x v="0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x v="0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x v="0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x v="0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x v="0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x v="0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x v="0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x v="0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x v="0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x v="0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x v="0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x v="0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x v="0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x v="0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x v="0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x v="0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x v="0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x v="0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x v="0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x v="0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x v="0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x v="0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x v="0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x v="0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x v="0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x v="0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x v="0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x v="0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x v="0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x v="0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x v="0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x v="0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x v="0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x v="0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x v="0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x v="0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x v="0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x v="0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x v="0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x v="0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x v="0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x v="0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x v="0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x v="0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x v="0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x v="0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x v="0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x v="0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x v="0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x v="0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x v="0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x v="0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x v="0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x v="0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x v="0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x v="0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x v="1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x v="1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x v="1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x v="1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x v="1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x v="1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x v="1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x v="1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x v="1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x v="1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x v="1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x v="1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x v="1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x v="1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x v="1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x v="1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x v="1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x v="1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x v="1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x v="1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x v="1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x v="1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x v="1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x v="1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x v="1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x v="1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x v="1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x v="1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x v="1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x v="1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x v="1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x v="1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x v="1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x v="1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x v="1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x v="1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x v="1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x v="1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x v="1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x v="1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x v="1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x v="1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x v="1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x v="1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x v="1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x v="1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x v="1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x v="1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x v="1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x v="1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x v="1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x v="1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x v="1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x v="1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x v="1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x v="1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x v="1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x v="1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x v="1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x v="1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x v="1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x v="1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x v="1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x v="1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x v="1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x v="1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x v="1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x v="1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x v="1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x v="1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x v="1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x v="1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x v="1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x v="1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x v="1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x v="1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x v="1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x v="1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x v="1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x v="1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x v="0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x v="0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x v="0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x v="0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x v="0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x v="0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x v="0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x v="0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x v="0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x v="0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x v="0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x v="0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x v="0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x v="0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x v="0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x v="0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x v="0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x v="0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x v="0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x v="0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x v="1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x v="1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x v="1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x v="1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x v="1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x v="1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x v="1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x v="1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x v="1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x v="1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x v="1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x v="1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x v="1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x v="1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x v="1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x v="1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x v="1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x v="1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x v="1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x v="1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x v="0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x v="0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x v="0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x v="0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x v="0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x v="0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x v="0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x v="0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x v="0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x v="0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x v="0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x v="0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x v="0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x v="0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x v="0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x v="0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x v="0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x v="0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x v="0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x v="0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x v="0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x v="0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x v="0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x v="0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x v="0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x v="0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x v="0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x v="0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x v="0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x v="0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x v="0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x v="0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x v="0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x v="0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x v="0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x v="0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x v="0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x v="0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x v="0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x v="0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x v="0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x v="0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x v="0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x v="0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x v="0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x v="0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x v="0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x v="0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x v="0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x v="0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x v="0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x v="0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x v="0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x v="0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x v="0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x v="0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x v="0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x v="0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x v="0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x v="0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x v="0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x v="0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x v="0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x v="0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x v="0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x v="0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x v="0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x v="0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x v="0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x v="0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x v="0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x v="0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x v="0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x v="0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x v="0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x v="0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x v="0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x v="0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x v="0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x v="0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x v="0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x v="0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x v="0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x v="0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x v="0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x v="0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x v="0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x v="0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x v="0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x v="0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x v="1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x v="1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x v="1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x v="1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x v="1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x v="1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x v="1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x v="1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x v="1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x v="1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x v="1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x v="1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x v="1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x v="1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x v="1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x v="1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x v="1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x v="1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x v="1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x v="1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x v="1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x v="1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x v="1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x v="1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x v="1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x v="1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x v="1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x v="1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x v="1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x v="1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x v="1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x v="1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x v="1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x v="1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x v="1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x v="1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x v="1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x v="1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x v="1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x v="1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x v="1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x v="1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x v="1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x v="1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x v="1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x v="1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x v="1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x v="1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x v="1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x v="1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x v="1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x v="1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x v="1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x v="1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x v="1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x v="1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x v="1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x v="1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x v="1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x v="1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x v="1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x v="1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x v="1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x v="1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x v="1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x v="1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x v="1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x v="1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x v="1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x v="1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x v="1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x v="1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x v="1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x v="1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x v="0"/>
    <n v="0"/>
    <x v="1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x v="1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x v="1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x v="1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x v="1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x v="1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x v="1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x v="1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x v="1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x v="1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x v="1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x v="1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x v="1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x v="1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x v="1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x v="1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x v="1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x v="1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x v="1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x v="1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x v="1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x v="1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x v="0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x v="0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x v="0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x v="0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x v="0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x v="0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x v="0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x v="0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x v="0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x v="0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x v="0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x v="0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x v="0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x v="0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x v="0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x v="0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x v="0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x v="0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x v="0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x v="0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x v="0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x v="0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x v="0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x v="0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x v="0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x v="0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x v="0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x v="0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x v="0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x v="0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x v="0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x v="0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x v="0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x v="0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x v="0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x v="0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x v="0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x v="0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x v="0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x v="0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x v="0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x v="1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x v="1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x v="1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x v="1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x v="1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x v="1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x v="1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x v="1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x v="1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x v="1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x v="1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x v="1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x v="1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x v="1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x v="1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x v="1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x v="1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x v="1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x v="1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x v="1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x v="0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x v="0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x v="0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x v="0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x v="0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x v="0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x v="0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x v="0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x v="0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x v="0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x v="0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x v="0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x v="0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x v="0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x v="0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x v="0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x v="0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x v="0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x v="0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x v="0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x v="0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x v="0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x v="0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x v="0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x v="0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x v="0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x v="0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x v="0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x v="0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x v="0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x v="0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x v="0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x v="0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x v="0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x v="0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x v="0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x v="0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x v="0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x v="0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x v="0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x v="0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x v="0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x v="0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x v="0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x v="0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x v="0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x v="0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x v="0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x v="0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x v="0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x v="0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x v="0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x v="0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x v="0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x v="0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x v="0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x v="0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x v="0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x v="0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x v="0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x v="0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x v="0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x v="0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x v="0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x v="0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x v="0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x v="0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x v="0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x v="0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x v="0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x v="0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x v="0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x v="0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x v="0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x v="0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x v="0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x v="0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x v="0"/>
    <n v="81"/>
    <x v="0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x v="0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x v="0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x v="0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x v="0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x v="0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x v="0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x v="0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x v="0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x v="0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x v="0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x v="0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x v="0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x v="0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x v="0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x v="0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x v="0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x v="0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x v="0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x v="0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x v="0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x v="0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x v="0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x v="0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x v="0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x v="0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x v="0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x v="0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x v="0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x v="0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x v="0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x v="0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x v="0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x v="0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x v="0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x v="0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x v="0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x v="0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x v="0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x v="0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x v="0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x v="0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x v="0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x v="0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x v="0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x v="0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x v="0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x v="0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x v="0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x v="0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x v="0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x v="0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x v="0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x v="0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x v="0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x v="0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x v="0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x v="0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x v="0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x v="0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x v="0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x v="0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x v="0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x v="0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x v="0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x v="0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x v="0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x v="0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x v="0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x v="0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x v="0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x v="0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x v="0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x v="0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x v="0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x v="0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x v="0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x v="0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x v="0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x v="0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x v="0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x v="0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x v="0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x v="0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x v="0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x v="0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x v="0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x v="0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x v="0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x v="0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x v="0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x v="0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x v="0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x v="0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x v="0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x v="0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x v="0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x v="0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x v="0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x v="0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x v="0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x v="0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x v="0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x v="0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x v="0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x v="0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x v="0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x v="0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x v="0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x v="0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x v="0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x v="0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x v="0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x v="0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x v="0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x v="0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x v="0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x v="0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x v="0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x v="0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x v="0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x v="0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x v="0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x v="0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x v="0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x v="0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x v="0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x v="0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x v="0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x v="0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x v="0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x v="0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x v="0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x v="0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x v="0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x v="0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x v="0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x v="0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x v="0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x v="0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x v="0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x v="0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x v="0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x v="0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x v="0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x v="0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x v="0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x v="0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x v="0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x v="0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x v="0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x v="0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x v="0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x v="0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x v="0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x v="0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x v="0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x v="0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x v="0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x v="0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x v="0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x v="0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x v="0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x v="0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x v="0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x v="0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x v="0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x v="0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x v="0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x v="0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x v="0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x v="0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x v="0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x v="0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x v="0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x v="0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x v="0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x v="0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x v="0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x v="0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x v="0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x v="0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x v="0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x v="0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x v="0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x v="0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x v="0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x v="0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x v="0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x v="0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x v="0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x v="0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x v="0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x v="0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x v="0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x v="0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x v="0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x v="0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x v="0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x v="0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x v="0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x v="0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x v="0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x v="0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x v="0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x v="0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x v="0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x v="0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x v="0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x v="0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x v="0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x v="0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x v="0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x v="0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x v="0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x v="0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x v="0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x v="0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x v="0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x v="0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x v="0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x v="0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x v="0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x v="0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x v="0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x v="0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x v="0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x v="0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x v="0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x v="0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x v="0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x v="0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x v="0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x v="0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x v="0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x v="0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x v="0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x v="0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x v="0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x v="0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x v="0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x v="0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x v="0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x v="0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x v="0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x v="0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x v="0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x v="0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x v="0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x v="0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x v="0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x v="0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x v="0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x v="0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x v="0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x v="0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x v="0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x v="0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x v="0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x v="0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x v="0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x v="0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x v="0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x v="0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x v="0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x v="0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x v="0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x v="0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x v="0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x v="0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x v="0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x v="0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x v="0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x v="0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x v="0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x v="0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x v="0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x v="0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x v="0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x v="0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x v="0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x v="0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x v="0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x v="0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x v="0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x v="0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x v="0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x v="0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x v="0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x v="0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x v="0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x v="0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x v="0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x v="0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x v="0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x v="0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x v="0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x v="0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x v="0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x v="0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x v="0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x v="0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x v="0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x v="0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x v="0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x v="0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x v="0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x v="0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x v="0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x v="0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x v="0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x v="0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x v="0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x v="0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x v="0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x v="0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x v="0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x v="0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x v="0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x v="0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x v="0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x v="0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x v="0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x v="0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x v="0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x v="0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x v="0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x v="0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x v="0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x v="0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x v="0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x v="0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x v="0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x v="0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x v="0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x v="0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x v="0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x v="0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x v="0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x v="0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x v="0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x v="0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x v="0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x v="1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x v="1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x v="1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x v="1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x v="1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x v="1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x v="1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x v="1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x v="1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x v="1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x v="1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x v="1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x v="1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x v="1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x v="1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x v="1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x v="1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x v="1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x v="1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x v="1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x v="0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x v="0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x v="0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x v="0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x v="0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x v="0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x v="0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x v="0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x v="0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x v="0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x v="0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x v="0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x v="0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x v="0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x v="0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x v="0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x v="0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x v="0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x v="0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x v="0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x v="0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x v="0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x v="0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x v="0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x v="0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x v="0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x v="0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x v="0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x v="0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x v="0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x v="0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x v="0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x v="0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x v="0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x v="0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x v="0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x v="0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x v="0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x v="0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x v="0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x v="0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x v="0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x v="0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x v="0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x v="0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x v="0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x v="0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x v="0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x v="0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x v="0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x v="0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x v="0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x v="0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x v="0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x v="0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x v="0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x v="0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x v="0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x v="0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x v="0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x v="0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x v="0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x v="0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x v="0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x v="0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x v="0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x v="0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x v="0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x v="0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x v="0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x v="0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x v="0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x v="0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x v="0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x v="0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x v="0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x v="0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x v="0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x v="0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x v="0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x v="1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x v="1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x v="1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x v="1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x v="1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x v="1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x v="1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x v="1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x v="1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x v="1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x v="1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x v="1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x v="1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x v="1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x v="1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x v="1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x v="1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x v="1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x v="1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x v="1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x v="0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x v="0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x v="0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x v="0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x v="0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x v="0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x v="0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x v="0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x v="0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x v="0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x v="0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x v="0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x v="0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x v="0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x v="0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x v="0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x v="0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x v="0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x v="0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x v="0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x v="0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x v="0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x v="0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x v="0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x v="0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x v="0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x v="0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x v="0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x v="0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x v="0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x v="0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x v="0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x v="0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x v="0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x v="0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x v="0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x v="0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x v="0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x v="0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x v="0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x v="1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x v="1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x v="1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x v="1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x v="1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x v="1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x v="1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x v="1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x v="1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x v="1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x v="1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x v="1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x v="1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x v="1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x v="1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x v="1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x v="1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x v="1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x v="1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x v="1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x v="0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x v="0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x v="0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x v="0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x v="0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x v="0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x v="0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x v="0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x v="0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x v="0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x v="0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x v="0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x v="0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x v="0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x v="0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x v="0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x v="0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x v="0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x v="0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x v="0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x v="0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x v="0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x v="0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x v="0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x v="0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x v="0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x v="0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x v="0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x v="0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x v="0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x v="0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x v="0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x v="0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x v="1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x v="1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x v="1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x v="1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x v="1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x v="1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x v="1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x v="1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x v="1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x v="1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x v="1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x v="1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x v="1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x v="1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x v="1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x v="1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x v="1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x v="1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x v="1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x v="1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x v="0"/>
    <n v="1"/>
    <x v="1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x v="1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x v="1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x v="1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x v="1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x v="1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x v="1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x v="1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x v="1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x v="1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x v="1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x v="1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x v="1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x v="1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x v="1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x v="1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x v="1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x v="1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x v="1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x v="1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x v="1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x v="1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x v="1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x v="1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x v="1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x v="0"/>
    <n v="0"/>
    <x v="1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x v="1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x v="1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x v="1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x v="1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x v="1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x v="1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x v="1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x v="1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x v="1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x v="1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x v="1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x v="1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x v="1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x v="1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x v="1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x v="1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x v="1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x v="1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x v="1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x v="1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x v="1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x v="1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x v="1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x v="1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x v="1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x v="1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x v="1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x v="1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x v="1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x v="1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x v="1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x v="1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x v="1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x v="1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x v="1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x v="1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x v="1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x v="1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x v="1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x v="1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x v="1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x v="1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x v="1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x v="1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x v="1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x v="1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x v="1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x v="1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x v="1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x v="1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x v="1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x v="1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x v="1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x v="1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x v="1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x v="1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x v="1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x v="1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x v="1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x v="1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x v="1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x v="1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x v="1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x v="1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x v="1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x v="1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x v="1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x v="1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x v="1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x v="1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x v="1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x v="1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x v="1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x v="1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x v="1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x v="1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x v="1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x v="1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x v="1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x v="1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x v="1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x v="1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x v="1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x v="1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x v="1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x v="1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x v="1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x v="1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x v="1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x v="1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x v="1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x v="1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x v="1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x v="1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x v="1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x v="1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x v="1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x v="1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x v="1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x v="1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x v="1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x v="1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x v="1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x v="1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x v="1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x v="1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x v="1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x v="1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x v="1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x v="1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x v="1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x v="1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x v="1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x v="1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x v="1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x v="1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x v="1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x v="1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x v="1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x v="1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x v="1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x v="1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x v="1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x v="1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x v="1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x v="1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x v="1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x v="1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x v="1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x v="1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x v="1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x v="1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x v="1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x v="1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x v="1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x v="1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x v="1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x v="1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x v="1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x v="1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x v="1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x v="1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x v="1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x v="1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x v="1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x v="1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x v="1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x v="1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x v="1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x v="1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x v="1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x v="1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x v="1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x v="1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x v="1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x v="1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x v="1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x v="1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x v="1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x v="1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x v="1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x v="1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x v="1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x v="1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x v="1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x v="1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x v="1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x v="1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x v="1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x v="1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x v="1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x v="1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x v="1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x v="1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x v="1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x v="1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x v="1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x v="1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x v="1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x v="1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x v="1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x v="1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x v="1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x v="1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x v="1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x v="1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x v="1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x v="1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x v="1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x v="1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x v="1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x v="1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x v="1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x v="1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x v="1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x v="1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x v="1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x v="1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x v="1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x v="1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x v="1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x v="1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x v="1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x v="1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x v="1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x v="1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x v="1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x v="1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x v="1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x v="1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x v="1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x v="1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x v="1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x v="1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x v="1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x v="1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x v="1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x v="1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x v="1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x v="1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x v="1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x v="1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x v="1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x v="1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x v="1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x v="1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x v="1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4BA5BC-D68B-4FD2-9044-D2A56EDC025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79C62-033F-4982-9E1F-DC66B5FCA2F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A9D65-3066-41DC-8F2D-45C19035B904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I1" zoomScale="98" zoomScaleNormal="98" workbookViewId="0">
      <selection activeCell="G2" sqref="G2:G4115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5.26953125" customWidth="1"/>
    <col min="5" max="5" width="16.453125" customWidth="1"/>
    <col min="6" max="6" width="21.26953125" customWidth="1"/>
    <col min="7" max="7" width="17.81640625" customWidth="1"/>
    <col min="8" max="8" width="28.1796875" customWidth="1"/>
    <col min="9" max="9" width="19.26953125" customWidth="1"/>
    <col min="10" max="10" width="17.81640625" customWidth="1"/>
    <col min="11" max="11" width="22.7265625" customWidth="1"/>
    <col min="12" max="12" width="21.6328125" customWidth="1"/>
    <col min="13" max="13" width="31.54296875" customWidth="1"/>
    <col min="14" max="14" width="30" customWidth="1"/>
    <col min="15" max="15" width="15.81640625" style="7" customWidth="1"/>
    <col min="16" max="16" width="17.81640625" customWidth="1"/>
    <col min="17" max="17" width="20.7265625" customWidth="1"/>
    <col min="18" max="18" width="16.81640625" customWidth="1"/>
    <col min="19" max="20" width="22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t="s">
        <v>8365</v>
      </c>
      <c r="T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 xml:space="preserve"> (((J2/60)/60)/24)+DATE(1970,1,1)</f>
        <v>42177.007071759261</v>
      </c>
      <c r="T2" s="11">
        <f xml:space="preserve"> 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 xml:space="preserve"> (((J3/60)/60)/24)+DATE(1970,1,1)</f>
        <v>42766.600497685184</v>
      </c>
      <c r="T3" s="11">
        <f t="shared" ref="T3:T66" si="5" xml:space="preserve"> 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6">E66/D66*100</f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6"/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 xml:space="preserve"> (((J67/60)/60)/24)+DATE(1970,1,1)</f>
        <v>41835.821226851855</v>
      </c>
      <c r="T67" s="11">
        <f t="shared" ref="T67:T130" si="11" xml:space="preserve"> 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2">E130/D130*100</f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2"/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 xml:space="preserve"> (((J131/60)/60)/24)+DATE(1970,1,1)</f>
        <v>41882.937303240738</v>
      </c>
      <c r="T131" s="11">
        <f t="shared" ref="T131:T194" si="17" xml:space="preserve"> 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8">E194/D194*100</f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8"/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 xml:space="preserve"> (((J195/60)/60)/24)+DATE(1970,1,1)</f>
        <v>41911.934791666667</v>
      </c>
      <c r="T195" s="11">
        <f t="shared" ref="T195:T258" si="23" xml:space="preserve"> 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4">E258/D258*100</f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4"/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 xml:space="preserve"> (((J259/60)/60)/24)+DATE(1970,1,1)</f>
        <v>42479.626875000002</v>
      </c>
      <c r="T259" s="11">
        <f t="shared" ref="T259:T322" si="29" xml:space="preserve"> 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30">E322/D322*100</f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0"/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 xml:space="preserve"> (((J323/60)/60)/24)+DATE(1970,1,1)</f>
        <v>42647.446597222224</v>
      </c>
      <c r="T323" s="11">
        <f t="shared" ref="T323:T386" si="35" xml:space="preserve"> 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36">E386/D386*100</f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6"/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 xml:space="preserve"> (((J387/60)/60)/24)+DATE(1970,1,1)</f>
        <v>41934.584502314814</v>
      </c>
      <c r="T387" s="11">
        <f t="shared" ref="T387:T450" si="41" xml:space="preserve"> 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42">E450/D450*100</f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2"/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 xml:space="preserve"> (((J451/60)/60)/24)+DATE(1970,1,1)</f>
        <v>41534.568113425928</v>
      </c>
      <c r="T451" s="11">
        <f t="shared" ref="T451:T514" si="47" xml:space="preserve"> 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48">E514/D514*100</f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8"/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 xml:space="preserve"> (((J515/60)/60)/24)+DATE(1970,1,1)</f>
        <v>42552.653993055559</v>
      </c>
      <c r="T515" s="11">
        <f t="shared" ref="T515:T578" si="53" xml:space="preserve"> 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54">E578/D578*100</f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4"/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 xml:space="preserve"> (((J579/60)/60)/24)+DATE(1970,1,1)</f>
        <v>42450.589143518519</v>
      </c>
      <c r="T579" s="11">
        <f t="shared" ref="T579:T642" si="59" xml:space="preserve"> 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60">E642/D642*100</f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60"/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 xml:space="preserve"> (((J643/60)/60)/24)+DATE(1970,1,1)</f>
        <v>42199.57</v>
      </c>
      <c r="T643" s="11">
        <f t="shared" ref="T643:T706" si="65" xml:space="preserve"> 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66">E706/D706*100</f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6"/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 xml:space="preserve"> (((J707/60)/60)/24)+DATE(1970,1,1)</f>
        <v>42726.491643518515</v>
      </c>
      <c r="T707" s="11">
        <f t="shared" ref="T707:T770" si="71" xml:space="preserve"> 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72">E770/D770*100</f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2"/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 xml:space="preserve"> (((J771/60)/60)/24)+DATE(1970,1,1)</f>
        <v>41604.996458333335</v>
      </c>
      <c r="T771" s="11">
        <f t="shared" ref="T771:T834" si="77" xml:space="preserve"> 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78">E834/D834*100</f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8"/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 xml:space="preserve"> (((J835/60)/60)/24)+DATE(1970,1,1)</f>
        <v>41718.878182870372</v>
      </c>
      <c r="T835" s="11">
        <f t="shared" ref="T835:T898" si="83" xml:space="preserve"> 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84">E898/D898*100</f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4"/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 xml:space="preserve"> (((J899/60)/60)/24)+DATE(1970,1,1)</f>
        <v>41211.688750000001</v>
      </c>
      <c r="T899" s="11">
        <f t="shared" ref="T899:T962" si="89" xml:space="preserve"> 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90">E962/D962*100</f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90"/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 xml:space="preserve"> (((J963/60)/60)/24)+DATE(1970,1,1)</f>
        <v>42740.693692129629</v>
      </c>
      <c r="T963" s="11">
        <f t="shared" ref="T963:T1026" si="95" xml:space="preserve"> 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96">E1026/D1026*100</f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6"/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 xml:space="preserve"> (((J1027/60)/60)/24)+DATE(1970,1,1)</f>
        <v>42049.833761574075</v>
      </c>
      <c r="T1027" s="11">
        <f t="shared" ref="T1027:T1090" si="101" xml:space="preserve"> 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02">E1090/D1090*100</f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2"/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 xml:space="preserve"> (((J1091/60)/60)/24)+DATE(1970,1,1)</f>
        <v>42151.189525462964</v>
      </c>
      <c r="T1091" s="11">
        <f t="shared" ref="T1091:T1154" si="107" xml:space="preserve"> 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08">E1154/D1154*100</f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8"/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 xml:space="preserve"> (((J1155/60)/60)/24)+DATE(1970,1,1)</f>
        <v>42143.714178240742</v>
      </c>
      <c r="T1155" s="11">
        <f t="shared" ref="T1155:T1218" si="113" xml:space="preserve"> 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14">E1218/D1218*100</f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4"/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 xml:space="preserve"> (((J1219/60)/60)/24)+DATE(1970,1,1)</f>
        <v>42535.809490740736</v>
      </c>
      <c r="T1219" s="11">
        <f t="shared" ref="T1219:T1282" si="119" xml:space="preserve"> 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20">E1282/D1282*100</f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20"/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 xml:space="preserve"> (((J1283/60)/60)/24)+DATE(1970,1,1)</f>
        <v>41463.743472222224</v>
      </c>
      <c r="T1283" s="11">
        <f t="shared" ref="T1283:T1346" si="125" xml:space="preserve"> 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26">E1346/D1346*100</f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6"/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 xml:space="preserve"> (((J1347/60)/60)/24)+DATE(1970,1,1)</f>
        <v>41799.814340277779</v>
      </c>
      <c r="T1347" s="11">
        <f t="shared" ref="T1347:T1410" si="131" xml:space="preserve"> 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32">E1410/D1410*100</f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2"/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 xml:space="preserve"> (((J1411/60)/60)/24)+DATE(1970,1,1)</f>
        <v>41945.133506944447</v>
      </c>
      <c r="T1411" s="11">
        <f t="shared" ref="T1411:T1474" si="137" xml:space="preserve"> 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38">E1474/D1474*100</f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8"/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 xml:space="preserve"> (((J1475/60)/60)/24)+DATE(1970,1,1)</f>
        <v>40939.979618055557</v>
      </c>
      <c r="T1475" s="11">
        <f t="shared" ref="T1475:T1538" si="143" xml:space="preserve"> 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44">E1538/D1538*100</f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4"/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 xml:space="preserve"> (((J1539/60)/60)/24)+DATE(1970,1,1)</f>
        <v>42552.315127314811</v>
      </c>
      <c r="T1539" s="11">
        <f t="shared" ref="T1539:T1602" si="149" xml:space="preserve"> 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50">E1602/D1602*100</f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50"/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 xml:space="preserve"> (((J1603/60)/60)/24)+DATE(1970,1,1)</f>
        <v>40638.092974537038</v>
      </c>
      <c r="T1603" s="11">
        <f t="shared" ref="T1603:T1666" si="155" xml:space="preserve"> 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56">E1666/D1666*100</f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6"/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 xml:space="preserve"> (((J1667/60)/60)/24)+DATE(1970,1,1)</f>
        <v>40564.649456018517</v>
      </c>
      <c r="T1667" s="11">
        <f t="shared" ref="T1667:T1730" si="161" xml:space="preserve"> 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62">E1730/D1730*100</f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2"/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 xml:space="preserve"> (((J1731/60)/60)/24)+DATE(1970,1,1)</f>
        <v>42471.052152777775</v>
      </c>
      <c r="T1731" s="11">
        <f t="shared" ref="T1731:T1794" si="167" xml:space="preserve"> 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68">E1794/D1794*100</f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8"/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 xml:space="preserve"> (((J1795/60)/60)/24)+DATE(1970,1,1)</f>
        <v>41940.89166666667</v>
      </c>
      <c r="T1795" s="11">
        <f t="shared" ref="T1795:T1858" si="173" xml:space="preserve"> 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74">E1858/D1858*100</f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4"/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 xml:space="preserve"> (((J1859/60)/60)/24)+DATE(1970,1,1)</f>
        <v>41864.76866898148</v>
      </c>
      <c r="T1859" s="11">
        <f t="shared" ref="T1859:T1922" si="179" xml:space="preserve"> 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80">E1922/D1922*100</f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80"/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 xml:space="preserve"> (((J1923/60)/60)/24)+DATE(1970,1,1)</f>
        <v>41074.221562500003</v>
      </c>
      <c r="T1923" s="11">
        <f t="shared" ref="T1923:T1986" si="185" xml:space="preserve"> 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86">E1986/D1986*100</f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6"/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 xml:space="preserve"> (((J1987/60)/60)/24)+DATE(1970,1,1)</f>
        <v>42555.698738425926</v>
      </c>
      <c r="T1987" s="11">
        <f t="shared" ref="T1987:T2050" si="191" xml:space="preserve"> 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92">E2050/D2050*100</f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2"/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 xml:space="preserve"> (((J2051/60)/60)/24)+DATE(1970,1,1)</f>
        <v>41575.527349537035</v>
      </c>
      <c r="T2051" s="11">
        <f t="shared" ref="T2051:T2114" si="197" xml:space="preserve"> 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98">E2114/D2114*100</f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8"/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 xml:space="preserve"> (((J2115/60)/60)/24)+DATE(1970,1,1)</f>
        <v>41870.86546296296</v>
      </c>
      <c r="T2115" s="11">
        <f t="shared" ref="T2115:T2178" si="203" xml:space="preserve"> 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04">E2178/D2178*100</f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4"/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 xml:space="preserve"> (((J2179/60)/60)/24)+DATE(1970,1,1)</f>
        <v>42502.250775462962</v>
      </c>
      <c r="T2179" s="11">
        <f t="shared" ref="T2179:T2242" si="209" xml:space="preserve"> 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10">E2242/D2242*100</f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10"/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 xml:space="preserve"> (((J2243/60)/60)/24)+DATE(1970,1,1)</f>
        <v>42766.827546296292</v>
      </c>
      <c r="T2243" s="11">
        <f t="shared" ref="T2243:T2306" si="215" xml:space="preserve"> 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16">E2306/D2306*100</f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6"/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 xml:space="preserve"> (((J2307/60)/60)/24)+DATE(1970,1,1)</f>
        <v>41834.695277777777</v>
      </c>
      <c r="T2307" s="11">
        <f t="shared" ref="T2307:T2370" si="221" xml:space="preserve"> 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22">E2370/D2370*100</f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2"/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 xml:space="preserve"> (((J2371/60)/60)/24)+DATE(1970,1,1)</f>
        <v>42380.812627314815</v>
      </c>
      <c r="T2371" s="11">
        <f t="shared" ref="T2371:T2434" si="227" xml:space="preserve"> 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28">E2434/D2434*100</f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8"/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 xml:space="preserve"> (((J2435/60)/60)/24)+DATE(1970,1,1)</f>
        <v>42397.89980324074</v>
      </c>
      <c r="T2435" s="11">
        <f t="shared" ref="T2435:T2498" si="233" xml:space="preserve"> 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34">E2498/D2498*100</f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4"/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 xml:space="preserve"> (((J2499/60)/60)/24)+DATE(1970,1,1)</f>
        <v>40730.878912037035</v>
      </c>
      <c r="T2499" s="11">
        <f t="shared" ref="T2499:T2562" si="239" xml:space="preserve"> 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40">E2562/D2562*100</f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40"/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 xml:space="preserve"> (((J2563/60)/60)/24)+DATE(1970,1,1)</f>
        <v>42260.528807870374</v>
      </c>
      <c r="T2563" s="11">
        <f t="shared" ref="T2563:T2626" si="245" xml:space="preserve"> 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46">E2626/D2626*100</f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6"/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 xml:space="preserve"> (((J2627/60)/60)/24)+DATE(1970,1,1)</f>
        <v>42658.810277777782</v>
      </c>
      <c r="T2627" s="11">
        <f t="shared" ref="T2627:T2690" si="251" xml:space="preserve"> 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52">E2690/D2690*100</f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2"/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 xml:space="preserve"> (((J2691/60)/60)/24)+DATE(1970,1,1)</f>
        <v>42551.961689814809</v>
      </c>
      <c r="T2691" s="11">
        <f t="shared" ref="T2691:T2754" si="257" xml:space="preserve"> 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258">E2754/D2754*100</f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8"/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 xml:space="preserve"> (((J2755/60)/60)/24)+DATE(1970,1,1)</f>
        <v>41117.900729166664</v>
      </c>
      <c r="T2755" s="11">
        <f t="shared" ref="T2755:T2818" si="263" xml:space="preserve"> 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264">E2818/D2818*100</f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4"/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 xml:space="preserve"> (((J2819/60)/60)/24)+DATE(1970,1,1)</f>
        <v>42023.634976851856</v>
      </c>
      <c r="T2819" s="11">
        <f t="shared" ref="T2819:T2882" si="269" xml:space="preserve"> 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270">E2882/D2882*100</f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70"/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 xml:space="preserve"> (((J2883/60)/60)/24)+DATE(1970,1,1)</f>
        <v>41916.597638888888</v>
      </c>
      <c r="T2883" s="11">
        <f t="shared" ref="T2883:T2946" si="275" xml:space="preserve"> 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276">E2946/D2946*100</f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6"/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 xml:space="preserve"> (((J2947/60)/60)/24)+DATE(1970,1,1)</f>
        <v>42118.139583333337</v>
      </c>
      <c r="T2947" s="11">
        <f t="shared" ref="T2947:T3010" si="281" xml:space="preserve"> 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282">E3010/D3010*100</f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2"/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 xml:space="preserve"> (((J3011/60)/60)/24)+DATE(1970,1,1)</f>
        <v>41939.569907407407</v>
      </c>
      <c r="T3011" s="11">
        <f t="shared" ref="T3011:T3074" si="287" xml:space="preserve"> 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288">E3074/D3074*100</f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8"/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 xml:space="preserve"> (((J3075/60)/60)/24)+DATE(1970,1,1)</f>
        <v>42111.684027777781</v>
      </c>
      <c r="T3075" s="11">
        <f t="shared" ref="T3075:T3138" si="293" xml:space="preserve"> 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294">E3138/D3138*100</f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4"/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 xml:space="preserve"> (((J3139/60)/60)/24)+DATE(1970,1,1)</f>
        <v>42807.885057870371</v>
      </c>
      <c r="T3139" s="11">
        <f t="shared" ref="T3139:T3202" si="299" xml:space="preserve"> 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300">E3202/D3202*100</f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00"/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 xml:space="preserve"> (((J3203/60)/60)/24)+DATE(1970,1,1)</f>
        <v>41861.767094907409</v>
      </c>
      <c r="T3203" s="11">
        <f t="shared" ref="T3203:T3266" si="305" xml:space="preserve"> 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306">E3266/D3266*100</f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6"/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 xml:space="preserve"> (((J3267/60)/60)/24)+DATE(1970,1,1)</f>
        <v>42311.711979166663</v>
      </c>
      <c r="T3267" s="11">
        <f t="shared" ref="T3267:T3330" si="311" xml:space="preserve"> 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12">E3330/D3330*100</f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2"/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 xml:space="preserve"> (((J3331/60)/60)/24)+DATE(1970,1,1)</f>
        <v>41837.323009259257</v>
      </c>
      <c r="T3331" s="11">
        <f t="shared" ref="T3331:T3394" si="317" xml:space="preserve"> 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318">E3394/D3394*100</f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8"/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 xml:space="preserve"> (((J3395/60)/60)/24)+DATE(1970,1,1)</f>
        <v>41923.921643518523</v>
      </c>
      <c r="T3395" s="11">
        <f t="shared" ref="T3395:T3458" si="323" xml:space="preserve"> 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324">E3458/D3458*100</f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4"/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 xml:space="preserve"> (((J3459/60)/60)/24)+DATE(1970,1,1)</f>
        <v>42016.706678240742</v>
      </c>
      <c r="T3459" s="11">
        <f t="shared" ref="T3459:T3522" si="329" xml:space="preserve"> 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330">E3522/D3522*100</f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30"/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 xml:space="preserve"> (((J3523/60)/60)/24)+DATE(1970,1,1)</f>
        <v>41881.361342592594</v>
      </c>
      <c r="T3523" s="11">
        <f t="shared" ref="T3523:T3586" si="335" xml:space="preserve"> 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336">E3586/D3586*100</f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6"/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 xml:space="preserve"> (((J3587/60)/60)/24)+DATE(1970,1,1)</f>
        <v>41964.716319444444</v>
      </c>
      <c r="T3587" s="11">
        <f t="shared" ref="T3587:T3650" si="341" xml:space="preserve"> 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342">E3650/D3650*100</f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2"/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 xml:space="preserve"> (((J3651/60)/60)/24)+DATE(1970,1,1)</f>
        <v>41780.712893518517</v>
      </c>
      <c r="T3651" s="11">
        <f t="shared" ref="T3651:T3714" si="347" xml:space="preserve"> 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348">E3714/D3714*100</f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8"/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 xml:space="preserve"> (((J3715/60)/60)/24)+DATE(1970,1,1)</f>
        <v>42505.738032407404</v>
      </c>
      <c r="T3715" s="11">
        <f t="shared" ref="T3715:T3778" si="353" xml:space="preserve"> 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354">E3778/D3778*100</f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4"/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 xml:space="preserve"> (((J3779/60)/60)/24)+DATE(1970,1,1)</f>
        <v>41887.111354166671</v>
      </c>
      <c r="T3779" s="11">
        <f t="shared" ref="T3779:T3842" si="359" xml:space="preserve"> 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360">E3842/D3842*100</f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60"/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 xml:space="preserve"> (((J3843/60)/60)/24)+DATE(1970,1,1)</f>
        <v>41780.785729166666</v>
      </c>
      <c r="T3843" s="11">
        <f t="shared" ref="T3843:T3906" si="365" xml:space="preserve"> 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366">E3906/D3906*100</f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6"/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 xml:space="preserve"> (((J3907/60)/60)/24)+DATE(1970,1,1)</f>
        <v>42124.623877314814</v>
      </c>
      <c r="T3907" s="11">
        <f t="shared" ref="T3907:T3970" si="371" xml:space="preserve"> 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372">E3970/D3970*100</f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2"/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 xml:space="preserve"> (((J3971/60)/60)/24)+DATE(1970,1,1)</f>
        <v>42601.854699074072</v>
      </c>
      <c r="T3971" s="11">
        <f t="shared" ref="T3971:T4034" si="377" xml:space="preserve"> 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378">E4034/D4034*100</f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8"/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 xml:space="preserve"> (((J4035/60)/60)/24)+DATE(1970,1,1)</f>
        <v>42614.268796296295</v>
      </c>
      <c r="T4035" s="11">
        <f t="shared" ref="T4035:T4098" si="383" xml:space="preserve"> 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384">E4098/D4098*100</f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4"/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 xml:space="preserve"> (((J4099/60)/60)/24)+DATE(1970,1,1)</f>
        <v>42344.824502314819</v>
      </c>
      <c r="T4099" s="11">
        <f t="shared" ref="T4099:T4115" si="389" xml:space="preserve"> 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42189B89-717F-4544-A2AA-607CFCFEF558}">
    <filterColumn colId="6">
      <filters>
        <filter val="US"/>
      </filters>
    </filterColumn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AD76D-E207-44F2-BC14-029659AF665B}">
  <dimension ref="A1:F14"/>
  <sheetViews>
    <sheetView workbookViewId="0">
      <selection activeCell="G4" sqref="G4:G5"/>
    </sheetView>
  </sheetViews>
  <sheetFormatPr defaultRowHeight="14.5" x14ac:dyDescent="0.35"/>
  <cols>
    <col min="1" max="1" width="12.54296875" bestFit="1" customWidth="1"/>
    <col min="2" max="2" width="15.54296875" bestFit="1" customWidth="1"/>
    <col min="3" max="3" width="5.81640625" bestFit="1" customWidth="1"/>
    <col min="4" max="4" width="4.1796875" bestFit="1" customWidth="1"/>
    <col min="5" max="5" width="9.542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8323</v>
      </c>
    </row>
    <row r="3" spans="1:6" x14ac:dyDescent="0.35">
      <c r="A3" s="8" t="s">
        <v>8322</v>
      </c>
      <c r="B3" s="8" t="s">
        <v>8321</v>
      </c>
    </row>
    <row r="4" spans="1:6" x14ac:dyDescent="0.3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E351A-E172-48DA-9C62-8D8EA8B6F7F9}">
  <dimension ref="A1:F47"/>
  <sheetViews>
    <sheetView workbookViewId="0">
      <selection activeCell="G8" sqref="G8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8323</v>
      </c>
    </row>
    <row r="2" spans="1:6" x14ac:dyDescent="0.35">
      <c r="A2" s="8" t="s">
        <v>8308</v>
      </c>
      <c r="B2" t="s">
        <v>8323</v>
      </c>
    </row>
    <row r="4" spans="1:6" x14ac:dyDescent="0.35">
      <c r="A4" s="8" t="s">
        <v>8322</v>
      </c>
      <c r="B4" s="8" t="s">
        <v>8321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E88A5-B859-4B77-B1B9-51E5C8D9EB4E}">
  <dimension ref="A1:I36"/>
  <sheetViews>
    <sheetView workbookViewId="0">
      <selection activeCell="H1" sqref="H1:I1048576"/>
    </sheetView>
  </sheetViews>
  <sheetFormatPr defaultRowHeight="14.5" x14ac:dyDescent="0.35"/>
  <cols>
    <col min="1" max="1" width="12.63281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8" t="s">
        <v>8308</v>
      </c>
      <c r="B1" t="s">
        <v>8323</v>
      </c>
    </row>
    <row r="2" spans="1:6" x14ac:dyDescent="0.35">
      <c r="A2" s="8" t="s">
        <v>8407</v>
      </c>
      <c r="B2" t="s">
        <v>8323</v>
      </c>
    </row>
    <row r="4" spans="1:6" x14ac:dyDescent="0.35">
      <c r="A4" s="8" t="s">
        <v>8322</v>
      </c>
      <c r="B4" s="8" t="s">
        <v>8321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9" x14ac:dyDescent="0.35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9" x14ac:dyDescent="0.35">
      <c r="A18" s="12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  <row r="25" spans="1:9" x14ac:dyDescent="0.35">
      <c r="F25" s="10"/>
      <c r="G25" s="10"/>
      <c r="H25" s="10"/>
      <c r="I25" s="10"/>
    </row>
    <row r="26" spans="1:9" x14ac:dyDescent="0.35">
      <c r="F26" s="10"/>
      <c r="G26" s="10"/>
      <c r="H26" s="10"/>
      <c r="I26" s="10"/>
    </row>
    <row r="27" spans="1:9" x14ac:dyDescent="0.35">
      <c r="F27" s="10"/>
      <c r="G27" s="10"/>
      <c r="H27" s="10"/>
      <c r="I27" s="10"/>
    </row>
    <row r="28" spans="1:9" x14ac:dyDescent="0.35">
      <c r="F28" s="10"/>
      <c r="G28" s="10"/>
      <c r="H28" s="10"/>
      <c r="I28" s="10"/>
    </row>
    <row r="29" spans="1:9" x14ac:dyDescent="0.35">
      <c r="F29" s="10"/>
      <c r="G29" s="10"/>
      <c r="H29" s="10"/>
      <c r="I29" s="10"/>
    </row>
    <row r="30" spans="1:9" x14ac:dyDescent="0.35">
      <c r="F30" s="10"/>
      <c r="G30" s="10"/>
      <c r="H30" s="10"/>
      <c r="I30" s="10"/>
    </row>
    <row r="31" spans="1:9" x14ac:dyDescent="0.35">
      <c r="F31" s="10"/>
      <c r="G31" s="10"/>
      <c r="H31" s="10"/>
      <c r="I31" s="10"/>
    </row>
    <row r="32" spans="1:9" x14ac:dyDescent="0.35">
      <c r="F32" s="10"/>
      <c r="G32" s="10"/>
      <c r="H32" s="10"/>
      <c r="I32" s="10"/>
    </row>
    <row r="33" spans="6:9" x14ac:dyDescent="0.35">
      <c r="F33" s="10"/>
      <c r="G33" s="10"/>
      <c r="H33" s="10"/>
      <c r="I33" s="10"/>
    </row>
    <row r="34" spans="6:9" x14ac:dyDescent="0.35">
      <c r="F34" s="10"/>
      <c r="G34" s="10"/>
      <c r="H34" s="10"/>
      <c r="I34" s="10"/>
    </row>
    <row r="35" spans="6:9" x14ac:dyDescent="0.35">
      <c r="F35" s="10"/>
      <c r="G35" s="10"/>
      <c r="H35" s="10"/>
      <c r="I35" s="10"/>
    </row>
    <row r="36" spans="6:9" x14ac:dyDescent="0.35">
      <c r="F36" s="10"/>
      <c r="G36" s="10"/>
      <c r="H36" s="10"/>
      <c r="I36" s="10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FCD92-5834-427F-B338-D90093029589}">
  <dimension ref="A1:K13"/>
  <sheetViews>
    <sheetView tabSelected="1" topLeftCell="D1" workbookViewId="0">
      <selection activeCell="Q18" sqref="Q18"/>
    </sheetView>
  </sheetViews>
  <sheetFormatPr defaultRowHeight="14.5" x14ac:dyDescent="0.35"/>
  <cols>
    <col min="1" max="3" width="0" hidden="1" customWidth="1"/>
    <col min="4" max="4" width="35.54296875" customWidth="1"/>
    <col min="5" max="5" width="21" customWidth="1"/>
    <col min="6" max="6" width="13.54296875" bestFit="1" customWidth="1"/>
    <col min="7" max="7" width="16.1796875" bestFit="1" customWidth="1"/>
    <col min="8" max="8" width="12.54296875" bestFit="1" customWidth="1"/>
    <col min="9" max="9" width="19.81640625" bestFit="1" customWidth="1"/>
    <col min="10" max="10" width="16.1796875" bestFit="1" customWidth="1"/>
    <col min="11" max="11" width="16.7265625" bestFit="1" customWidth="1"/>
  </cols>
  <sheetData>
    <row r="1" spans="1:11" x14ac:dyDescent="0.35">
      <c r="D1" t="s">
        <v>8379</v>
      </c>
      <c r="E1" t="s">
        <v>8380</v>
      </c>
      <c r="F1" t="s">
        <v>8381</v>
      </c>
      <c r="G1" t="s">
        <v>8382</v>
      </c>
      <c r="H1" t="s">
        <v>8383</v>
      </c>
      <c r="I1" t="s">
        <v>8384</v>
      </c>
      <c r="J1" t="s">
        <v>8385</v>
      </c>
      <c r="K1" t="s">
        <v>8386</v>
      </c>
    </row>
    <row r="2" spans="1:11" x14ac:dyDescent="0.35">
      <c r="A2">
        <v>1000</v>
      </c>
      <c r="D2" t="s">
        <v>8387</v>
      </c>
      <c r="E2">
        <f>COUNTIFS(Data!$F:$F,"successful",Data!$D:$D,"&lt;" &amp; $A$2)</f>
        <v>322</v>
      </c>
      <c r="F2">
        <f>COUNTIFS(Data!$F:$F,"failed",Data!$D:$D,"&lt;" &amp; $A$2)</f>
        <v>113</v>
      </c>
      <c r="G2">
        <f>COUNTIFS(Data!$F:$F,"canceled",Data!$D:$D,"&lt;" &amp; $A$2)</f>
        <v>18</v>
      </c>
      <c r="H2">
        <f>SUM(E2:G2)</f>
        <v>453</v>
      </c>
      <c r="I2" s="5">
        <f>E2/$H2</f>
        <v>0.71081677704194257</v>
      </c>
      <c r="J2" s="5">
        <f>F2/$H2</f>
        <v>0.24944812362030905</v>
      </c>
      <c r="K2" s="5">
        <f>G2/$H2</f>
        <v>3.9735099337748346E-2</v>
      </c>
    </row>
    <row r="3" spans="1:11" x14ac:dyDescent="0.35">
      <c r="A3">
        <v>1000</v>
      </c>
      <c r="B3">
        <v>4999</v>
      </c>
      <c r="D3" t="s">
        <v>8388</v>
      </c>
      <c r="E3">
        <f>COUNTIFS(Data!$F:$F,"successful",Data!$D:$D,"&gt;=" &amp; $A3,Data!$D:$D,"&lt;=" &amp; $B3)</f>
        <v>932</v>
      </c>
      <c r="F3">
        <f>COUNTIFS(Data!$F:$F,"failed",Data!$D:$D,"&gt;=" &amp; $A3,Data!$D:$D,"&lt;=" &amp; $B3)</f>
        <v>420</v>
      </c>
      <c r="G3">
        <f>COUNTIFS(Data!$F:$F,"canceled",Data!$D:$D,"&gt;=" &amp; $A3,Data!$D:$D,"&lt;=" &amp; $B3)</f>
        <v>60</v>
      </c>
      <c r="H3">
        <f t="shared" ref="H3:H13" si="0">SUM(E3:G3)</f>
        <v>1412</v>
      </c>
      <c r="I3" s="5">
        <f t="shared" ref="I3:I13" si="1">E3/$H3</f>
        <v>0.66005665722379603</v>
      </c>
      <c r="J3" s="5">
        <f t="shared" ref="J3:J13" si="2">F3/$H3</f>
        <v>0.29745042492917845</v>
      </c>
      <c r="K3" s="5">
        <f t="shared" ref="K3:K13" si="3">G3/$H3</f>
        <v>4.2492917847025496E-2</v>
      </c>
    </row>
    <row r="4" spans="1:11" x14ac:dyDescent="0.35">
      <c r="A4">
        <v>5000</v>
      </c>
      <c r="B4">
        <v>9999</v>
      </c>
      <c r="D4" t="s">
        <v>8389</v>
      </c>
      <c r="E4">
        <f>COUNTIFS(Data!$F:$F,"successful",Data!$D:$D,"&gt;=" &amp; $A4,Data!$D:$D,"&lt;=" &amp; $B4)</f>
        <v>381</v>
      </c>
      <c r="F4">
        <f>COUNTIFS(Data!$F:$F,"failed",Data!$D:$D,"&gt;=" &amp; $A4,Data!$D:$D,"&lt;=" &amp; $B4)</f>
        <v>283</v>
      </c>
      <c r="G4">
        <f>COUNTIFS(Data!$F:$F,"canceled",Data!$D:$D,"&gt;=" &amp; $A4,Data!$D:$D,"&lt;=" &amp; $B4)</f>
        <v>52</v>
      </c>
      <c r="H4">
        <f t="shared" si="0"/>
        <v>716</v>
      </c>
      <c r="I4" s="5">
        <f t="shared" si="1"/>
        <v>0.53212290502793291</v>
      </c>
      <c r="J4" s="5">
        <f t="shared" si="2"/>
        <v>0.39525139664804471</v>
      </c>
      <c r="K4" s="5">
        <f t="shared" si="3"/>
        <v>7.2625698324022353E-2</v>
      </c>
    </row>
    <row r="5" spans="1:11" x14ac:dyDescent="0.35">
      <c r="A5">
        <v>10000</v>
      </c>
      <c r="B5">
        <v>14999</v>
      </c>
      <c r="D5" t="s">
        <v>8390</v>
      </c>
      <c r="E5">
        <f>COUNTIFS(Data!$F:$F,"successful",Data!$D:$D,"&gt;=" &amp; $A5,Data!$D:$D,"&lt;=" &amp; $B5)</f>
        <v>168</v>
      </c>
      <c r="F5">
        <f>COUNTIFS(Data!$F:$F,"failed",Data!$D:$D,"&gt;=" &amp; $A5,Data!$D:$D,"&lt;=" &amp; $B5)</f>
        <v>144</v>
      </c>
      <c r="G5">
        <f>COUNTIFS(Data!$F:$F,"canceled",Data!$D:$D,"&gt;=" &amp; $A5,Data!$D:$D,"&lt;=" &amp; $B5)</f>
        <v>40</v>
      </c>
      <c r="H5">
        <f t="shared" si="0"/>
        <v>352</v>
      </c>
      <c r="I5" s="5">
        <f t="shared" si="1"/>
        <v>0.47727272727272729</v>
      </c>
      <c r="J5" s="5">
        <f t="shared" si="2"/>
        <v>0.40909090909090912</v>
      </c>
      <c r="K5" s="5">
        <f t="shared" si="3"/>
        <v>0.11363636363636363</v>
      </c>
    </row>
    <row r="6" spans="1:11" x14ac:dyDescent="0.35">
      <c r="A6">
        <v>15000</v>
      </c>
      <c r="B6">
        <v>19999</v>
      </c>
      <c r="D6" t="s">
        <v>8391</v>
      </c>
      <c r="E6">
        <f>COUNTIFS(Data!$F:$F,"successful",Data!$D:$D,"&gt;=" &amp; $A6,Data!$D:$D,"&lt;=" &amp; $B6)</f>
        <v>94</v>
      </c>
      <c r="F6">
        <f>COUNTIFS(Data!$F:$F,"failed",Data!$D:$D,"&gt;=" &amp; $A6,Data!$D:$D,"&lt;=" &amp; $B6)</f>
        <v>90</v>
      </c>
      <c r="G6">
        <f>COUNTIFS(Data!$F:$F,"canceled",Data!$D:$D,"&gt;=" &amp; $A6,Data!$D:$D,"&lt;=" &amp; $B6)</f>
        <v>17</v>
      </c>
      <c r="H6">
        <f t="shared" si="0"/>
        <v>201</v>
      </c>
      <c r="I6" s="5">
        <f t="shared" si="1"/>
        <v>0.46766169154228854</v>
      </c>
      <c r="J6" s="5">
        <f t="shared" si="2"/>
        <v>0.44776119402985076</v>
      </c>
      <c r="K6" s="5">
        <f t="shared" si="3"/>
        <v>8.45771144278607E-2</v>
      </c>
    </row>
    <row r="7" spans="1:11" s="13" customFormat="1" x14ac:dyDescent="0.35">
      <c r="A7" s="13">
        <v>20000</v>
      </c>
      <c r="B7" s="13">
        <v>24999</v>
      </c>
      <c r="D7" s="13" t="s">
        <v>8392</v>
      </c>
      <c r="E7" s="13">
        <f>COUNTIFS(Data!$F:$F,"successful",Data!$D:$D,"&gt;=" &amp; $A7,Data!$D:$D,"&lt;=" &amp; $B7)</f>
        <v>62</v>
      </c>
      <c r="F7" s="13">
        <f>COUNTIFS(Data!$F:$F,"failed",Data!$D:$D,"&gt;=" &amp; $A7,Data!$D:$D,"&lt;=" &amp; $B7)</f>
        <v>72</v>
      </c>
      <c r="G7" s="13">
        <f>COUNTIFS(Data!$F:$F,"canceled",Data!$D:$D,"&gt;=" &amp; $A7,Data!$D:$D,"&lt;=" &amp; $B7)</f>
        <v>14</v>
      </c>
      <c r="H7" s="13">
        <f t="shared" si="0"/>
        <v>148</v>
      </c>
      <c r="I7" s="14">
        <f t="shared" si="1"/>
        <v>0.41891891891891891</v>
      </c>
      <c r="J7" s="14">
        <f t="shared" si="2"/>
        <v>0.48648648648648651</v>
      </c>
      <c r="K7" s="14">
        <f t="shared" si="3"/>
        <v>9.45945945945946E-2</v>
      </c>
    </row>
    <row r="8" spans="1:11" x14ac:dyDescent="0.35">
      <c r="A8">
        <v>25000</v>
      </c>
      <c r="B8">
        <v>29999</v>
      </c>
      <c r="D8" t="s">
        <v>8393</v>
      </c>
      <c r="E8">
        <f>COUNTIFS(Data!$F:$F,"successful",Data!$D:$D,"&gt;=" &amp; $A8,Data!$D:$D,"&lt;=" &amp; $B8)</f>
        <v>55</v>
      </c>
      <c r="F8">
        <f>COUNTIFS(Data!$F:$F,"failed",Data!$D:$D,"&gt;=" &amp; $A8,Data!$D:$D,"&lt;=" &amp; $B8)</f>
        <v>64</v>
      </c>
      <c r="G8">
        <f>COUNTIFS(Data!$F:$F,"canceled",Data!$D:$D,"&gt;=" &amp; $A8,Data!$D:$D,"&lt;=" &amp; $B8)</f>
        <v>18</v>
      </c>
      <c r="H8">
        <f t="shared" si="0"/>
        <v>137</v>
      </c>
      <c r="I8" s="5">
        <f t="shared" si="1"/>
        <v>0.40145985401459855</v>
      </c>
      <c r="J8" s="5">
        <f t="shared" si="2"/>
        <v>0.46715328467153283</v>
      </c>
      <c r="K8" s="5">
        <f t="shared" si="3"/>
        <v>0.13138686131386862</v>
      </c>
    </row>
    <row r="9" spans="1:11" x14ac:dyDescent="0.35">
      <c r="A9">
        <v>30000</v>
      </c>
      <c r="B9">
        <v>34999</v>
      </c>
      <c r="D9" t="s">
        <v>8394</v>
      </c>
      <c r="E9">
        <f>COUNTIFS(Data!$F:$F,"successful",Data!$D:$D,"&gt;=" &amp; $A9,Data!$D:$D,"&lt;=" &amp; $B9)</f>
        <v>32</v>
      </c>
      <c r="F9">
        <f>COUNTIFS(Data!$F:$F,"failed",Data!$D:$D,"&gt;=" &amp; $A9,Data!$D:$D,"&lt;=" &amp; $B9)</f>
        <v>37</v>
      </c>
      <c r="G9">
        <f>COUNTIFS(Data!$F:$F,"canceled",Data!$D:$D,"&gt;=" &amp; $A9,Data!$D:$D,"&lt;=" &amp; $B9)</f>
        <v>13</v>
      </c>
      <c r="H9">
        <f t="shared" si="0"/>
        <v>82</v>
      </c>
      <c r="I9" s="5">
        <f>E9/$H9</f>
        <v>0.3902439024390244</v>
      </c>
      <c r="J9" s="5">
        <f>F9/$H9</f>
        <v>0.45121951219512196</v>
      </c>
      <c r="K9" s="5">
        <f t="shared" si="3"/>
        <v>0.15853658536585366</v>
      </c>
    </row>
    <row r="10" spans="1:11" x14ac:dyDescent="0.35">
      <c r="A10">
        <v>35000</v>
      </c>
      <c r="B10">
        <v>39999</v>
      </c>
      <c r="D10" t="s">
        <v>8395</v>
      </c>
      <c r="E10">
        <f>COUNTIFS(Data!$F:$F,"successful",Data!$D:$D,"&gt;=" &amp; $A10,Data!$D:$D,"&lt;=" &amp; $B10)</f>
        <v>26</v>
      </c>
      <c r="F10">
        <f>COUNTIFS(Data!$F:$F,"failed",Data!$D:$D,"&gt;=" &amp; $A10,Data!$D:$D,"&lt;=" &amp; $B10)</f>
        <v>22</v>
      </c>
      <c r="G10">
        <f>COUNTIFS(Data!$F:$F,"canceled",Data!$D:$D,"&gt;=" &amp; $A10,Data!$D:$D,"&lt;=" &amp; $B10)</f>
        <v>7</v>
      </c>
      <c r="H10">
        <f t="shared" si="0"/>
        <v>55</v>
      </c>
      <c r="I10" s="5">
        <f t="shared" si="1"/>
        <v>0.47272727272727272</v>
      </c>
      <c r="J10" s="5">
        <f t="shared" si="2"/>
        <v>0.4</v>
      </c>
      <c r="K10" s="5">
        <f>G10/$H10</f>
        <v>0.12727272727272726</v>
      </c>
    </row>
    <row r="11" spans="1:11" x14ac:dyDescent="0.35">
      <c r="A11">
        <v>40000</v>
      </c>
      <c r="B11">
        <v>44999</v>
      </c>
      <c r="D11" t="s">
        <v>8396</v>
      </c>
      <c r="E11">
        <f>COUNTIFS(Data!$F:$F,"successful",Data!$D:$D,"&gt;=" &amp; $A11,Data!$D:$D,"&lt;=" &amp; $B11)</f>
        <v>21</v>
      </c>
      <c r="F11">
        <f>COUNTIFS(Data!$F:$F,"failed",Data!$D:$D,"&gt;=" &amp; $A11,Data!$D:$D,"&lt;=" &amp; $B11)</f>
        <v>16</v>
      </c>
      <c r="G11">
        <f>COUNTIFS(Data!$F:$F,"canceled",Data!$D:$D,"&gt;=" &amp; $A11,Data!$D:$D,"&lt;=" &amp; $B11)</f>
        <v>6</v>
      </c>
      <c r="H11">
        <f t="shared" si="0"/>
        <v>43</v>
      </c>
      <c r="I11" s="5">
        <f t="shared" si="1"/>
        <v>0.48837209302325579</v>
      </c>
      <c r="J11" s="5">
        <f t="shared" si="2"/>
        <v>0.37209302325581395</v>
      </c>
      <c r="K11" s="5">
        <f t="shared" si="3"/>
        <v>0.13953488372093023</v>
      </c>
    </row>
    <row r="12" spans="1:11" x14ac:dyDescent="0.35">
      <c r="A12">
        <v>45000</v>
      </c>
      <c r="B12">
        <v>49999</v>
      </c>
      <c r="D12" t="s">
        <v>8397</v>
      </c>
      <c r="E12">
        <f>COUNTIFS(Data!$F:$F,"successful",Data!$D:$D,"&gt;=" &amp; $A12,Data!$D:$D,"&lt;=" &amp; $B12)</f>
        <v>6</v>
      </c>
      <c r="F12">
        <f>COUNTIFS(Data!$F:$F,"failed",Data!$D:$D,"&gt;=" &amp; $A12,Data!$D:$D,"&lt;=" &amp; $B12)</f>
        <v>11</v>
      </c>
      <c r="G12">
        <f>COUNTIFS(Data!$F:$F,"canceled",Data!$D:$D,"&gt;=" &amp; $A12,Data!$D:$D,"&lt;=" &amp; $B12)</f>
        <v>4</v>
      </c>
      <c r="H12">
        <f t="shared" si="0"/>
        <v>21</v>
      </c>
      <c r="I12" s="5">
        <f t="shared" si="1"/>
        <v>0.2857142857142857</v>
      </c>
      <c r="J12" s="5">
        <f t="shared" si="2"/>
        <v>0.52380952380952384</v>
      </c>
      <c r="K12" s="5">
        <f t="shared" si="3"/>
        <v>0.19047619047619047</v>
      </c>
    </row>
    <row r="13" spans="1:11" x14ac:dyDescent="0.35">
      <c r="B13">
        <v>50000</v>
      </c>
      <c r="D13" t="s">
        <v>8398</v>
      </c>
      <c r="E13">
        <f>COUNTIFS(Data!$F:$F,"successful",Data!$D:$D,"&gt;=" &amp; $B$13)</f>
        <v>86</v>
      </c>
      <c r="F13">
        <f>COUNTIFS(Data!$F:$F,"failed",Data!$D:$D,"&gt;=" &amp; $B$13)</f>
        <v>258</v>
      </c>
      <c r="G13">
        <f>COUNTIFS(Data!$F:$F,"canceled",Data!$D:$D,"&gt;=" &amp; $B$13)</f>
        <v>100</v>
      </c>
      <c r="H13">
        <f t="shared" si="0"/>
        <v>444</v>
      </c>
      <c r="I13" s="5">
        <f t="shared" si="1"/>
        <v>0.19369369369369369</v>
      </c>
      <c r="J13" s="5">
        <f t="shared" si="2"/>
        <v>0.58108108108108103</v>
      </c>
      <c r="K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8A7DA-D0D9-4E2A-AE09-1F90DE3438CB}">
  <dimension ref="A1:J2186"/>
  <sheetViews>
    <sheetView workbookViewId="0">
      <selection sqref="A1:B1"/>
    </sheetView>
  </sheetViews>
  <sheetFormatPr defaultRowHeight="14.5" x14ac:dyDescent="0.35"/>
  <cols>
    <col min="1" max="2" width="23.54296875" customWidth="1"/>
    <col min="4" max="4" width="15.7265625" customWidth="1"/>
    <col min="5" max="5" width="26.81640625" customWidth="1"/>
    <col min="8" max="8" width="20.1796875" customWidth="1"/>
    <col min="9" max="9" width="16.54296875" customWidth="1"/>
    <col min="10" max="10" width="22.81640625" customWidth="1"/>
  </cols>
  <sheetData>
    <row r="1" spans="1:10" x14ac:dyDescent="0.35">
      <c r="A1" s="16" t="s">
        <v>8399</v>
      </c>
      <c r="B1" s="16" t="s">
        <v>8262</v>
      </c>
      <c r="D1" s="16" t="s">
        <v>8400</v>
      </c>
      <c r="E1" s="16" t="s">
        <v>8262</v>
      </c>
      <c r="I1" s="15" t="s">
        <v>8219</v>
      </c>
      <c r="J1" s="15" t="s">
        <v>8221</v>
      </c>
    </row>
    <row r="2" spans="1:10" x14ac:dyDescent="0.35">
      <c r="A2" t="s">
        <v>8219</v>
      </c>
      <c r="B2">
        <v>182</v>
      </c>
      <c r="D2" t="s">
        <v>8221</v>
      </c>
      <c r="E2">
        <v>0</v>
      </c>
      <c r="H2" s="16" t="s">
        <v>8401</v>
      </c>
      <c r="I2">
        <f>AVERAGE(B2:B2186)</f>
        <v>194.42517162471395</v>
      </c>
      <c r="J2">
        <f>AVERAGE(E:E)</f>
        <v>17.709803921568628</v>
      </c>
    </row>
    <row r="3" spans="1:10" x14ac:dyDescent="0.35">
      <c r="A3" t="s">
        <v>8219</v>
      </c>
      <c r="B3">
        <v>79</v>
      </c>
      <c r="D3" t="s">
        <v>8221</v>
      </c>
      <c r="E3">
        <v>1</v>
      </c>
      <c r="H3" s="16" t="s">
        <v>8402</v>
      </c>
      <c r="I3">
        <f>MEDIAN(B:B)</f>
        <v>62</v>
      </c>
      <c r="J3">
        <f>MEDIAN(E:E)</f>
        <v>4</v>
      </c>
    </row>
    <row r="4" spans="1:10" x14ac:dyDescent="0.35">
      <c r="A4" t="s">
        <v>8219</v>
      </c>
      <c r="B4">
        <v>35</v>
      </c>
      <c r="D4" t="s">
        <v>8221</v>
      </c>
      <c r="E4">
        <v>10</v>
      </c>
      <c r="H4" s="16" t="s">
        <v>8403</v>
      </c>
      <c r="I4">
        <f>MIN(B:B)</f>
        <v>1</v>
      </c>
      <c r="J4">
        <f>MIN(E:E)</f>
        <v>0</v>
      </c>
    </row>
    <row r="5" spans="1:10" x14ac:dyDescent="0.35">
      <c r="A5" t="s">
        <v>8219</v>
      </c>
      <c r="B5">
        <v>150</v>
      </c>
      <c r="D5" t="s">
        <v>8221</v>
      </c>
      <c r="E5">
        <v>0</v>
      </c>
      <c r="H5" s="16" t="s">
        <v>8404</v>
      </c>
      <c r="I5">
        <f>MAX(B:B)</f>
        <v>26457</v>
      </c>
      <c r="J5">
        <f>MAX(E:E)</f>
        <v>1293</v>
      </c>
    </row>
    <row r="6" spans="1:10" x14ac:dyDescent="0.35">
      <c r="A6" t="s">
        <v>8219</v>
      </c>
      <c r="B6">
        <v>284</v>
      </c>
      <c r="D6" t="s">
        <v>8221</v>
      </c>
      <c r="E6">
        <v>7</v>
      </c>
      <c r="H6" s="16" t="s">
        <v>8405</v>
      </c>
      <c r="I6">
        <f>_xlfn.VAR.S(B:B)</f>
        <v>713167.37912800396</v>
      </c>
      <c r="J6">
        <f>_xlfn.VAR.S(E:E)</f>
        <v>3775.6894394644714</v>
      </c>
    </row>
    <row r="7" spans="1:10" x14ac:dyDescent="0.35">
      <c r="A7" t="s">
        <v>8219</v>
      </c>
      <c r="B7">
        <v>47</v>
      </c>
      <c r="D7" t="s">
        <v>8221</v>
      </c>
      <c r="E7">
        <v>0</v>
      </c>
      <c r="H7" s="16" t="s">
        <v>8406</v>
      </c>
      <c r="I7">
        <f>_xlfn.STDEV.S(B:B)</f>
        <v>844.49237955591047</v>
      </c>
      <c r="J7">
        <f>_xlfn.STDEV.S(E:E)</f>
        <v>61.446638959868842</v>
      </c>
    </row>
    <row r="8" spans="1:10" x14ac:dyDescent="0.35">
      <c r="A8" t="s">
        <v>8219</v>
      </c>
      <c r="B8">
        <v>58</v>
      </c>
      <c r="D8" t="s">
        <v>8221</v>
      </c>
      <c r="E8">
        <v>1</v>
      </c>
    </row>
    <row r="9" spans="1:10" x14ac:dyDescent="0.35">
      <c r="A9" t="s">
        <v>8219</v>
      </c>
      <c r="B9">
        <v>57</v>
      </c>
      <c r="D9" t="s">
        <v>8221</v>
      </c>
      <c r="E9">
        <v>2</v>
      </c>
    </row>
    <row r="10" spans="1:10" x14ac:dyDescent="0.35">
      <c r="A10" t="s">
        <v>8219</v>
      </c>
      <c r="B10">
        <v>12</v>
      </c>
      <c r="D10" t="s">
        <v>8221</v>
      </c>
      <c r="E10">
        <v>3</v>
      </c>
    </row>
    <row r="11" spans="1:10" x14ac:dyDescent="0.35">
      <c r="A11" t="s">
        <v>8219</v>
      </c>
      <c r="B11">
        <v>20</v>
      </c>
      <c r="D11" t="s">
        <v>8221</v>
      </c>
      <c r="E11">
        <v>10</v>
      </c>
    </row>
    <row r="12" spans="1:10" x14ac:dyDescent="0.35">
      <c r="A12" t="s">
        <v>8219</v>
      </c>
      <c r="B12">
        <v>19</v>
      </c>
      <c r="D12" t="s">
        <v>8221</v>
      </c>
      <c r="E12">
        <v>10</v>
      </c>
    </row>
    <row r="13" spans="1:10" x14ac:dyDescent="0.35">
      <c r="A13" t="s">
        <v>8219</v>
      </c>
      <c r="B13">
        <v>75</v>
      </c>
      <c r="D13" t="s">
        <v>8221</v>
      </c>
      <c r="E13">
        <v>1</v>
      </c>
    </row>
    <row r="14" spans="1:10" x14ac:dyDescent="0.35">
      <c r="A14" t="s">
        <v>8219</v>
      </c>
      <c r="B14">
        <v>827</v>
      </c>
      <c r="D14" t="s">
        <v>8221</v>
      </c>
      <c r="E14">
        <v>0</v>
      </c>
    </row>
    <row r="15" spans="1:10" x14ac:dyDescent="0.35">
      <c r="A15" t="s">
        <v>8219</v>
      </c>
      <c r="B15">
        <v>51</v>
      </c>
      <c r="D15" t="s">
        <v>8221</v>
      </c>
      <c r="E15">
        <v>0</v>
      </c>
    </row>
    <row r="16" spans="1:10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autoFilter ref="A1:B1" xr:uid="{900F2895-7ED3-488C-997E-DC13DD6B688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Table 1</vt:lpstr>
      <vt:lpstr>Pivot Table 2</vt:lpstr>
      <vt:lpstr>Pivot Tabe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Hillary Mandich</cp:lastModifiedBy>
  <dcterms:created xsi:type="dcterms:W3CDTF">2017-04-20T15:17:24Z</dcterms:created>
  <dcterms:modified xsi:type="dcterms:W3CDTF">2020-09-26T13:31:32Z</dcterms:modified>
</cp:coreProperties>
</file>