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mantovani\spfc\"/>
    </mc:Choice>
  </mc:AlternateContent>
  <xr:revisionPtr revIDLastSave="0" documentId="13_ncr:1_{A8153DE4-F258-40A2-AC95-5F41DA2CB3A1}" xr6:coauthVersionLast="47" xr6:coauthVersionMax="47" xr10:uidLastSave="{00000000-0000-0000-0000-000000000000}"/>
  <bookViews>
    <workbookView xWindow="-120" yWindow="-120" windowWidth="29040" windowHeight="15840" xr2:uid="{87FC580F-1D21-4718-ABDB-4D4DB1AE9047}"/>
  </bookViews>
  <sheets>
    <sheet name="Jogos" sheetId="1" r:id="rId1"/>
    <sheet name="Gols" sheetId="5" r:id="rId2"/>
    <sheet name="Escalações" sheetId="3" r:id="rId3"/>
    <sheet name="Jogadores" sheetId="9" r:id="rId4"/>
    <sheet name="Cartões" sheetId="4" r:id="rId5"/>
  </sheets>
  <definedNames>
    <definedName name="_xlnm._FilterDatabase" localSheetId="4" hidden="1">Cartões!$A$1:$H$87</definedName>
    <definedName name="_xlnm._FilterDatabase" localSheetId="2" hidden="1">Escalações!$A$1:$I$825</definedName>
    <definedName name="_xlnm._FilterDatabase" localSheetId="1" hidden="1">Gols!$A$1:$J$106</definedName>
    <definedName name="_xlnm._FilterDatabase" localSheetId="3" hidden="1">Jogadores!$A$1:$F$39</definedName>
    <definedName name="_xlnm._FilterDatabase" localSheetId="0" hidden="1">Jogos!$A$1:$P$235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5" i="3" l="1"/>
  <c r="F25" i="9"/>
  <c r="F26" i="9"/>
  <c r="F37" i="9"/>
  <c r="C17" i="9"/>
  <c r="D17" i="9"/>
  <c r="F17" i="9" s="1"/>
  <c r="E17" i="9"/>
  <c r="C18" i="9"/>
  <c r="D18" i="9"/>
  <c r="F18" i="9" s="1"/>
  <c r="E18" i="9"/>
  <c r="C15" i="9"/>
  <c r="D15" i="9"/>
  <c r="F15" i="9" s="1"/>
  <c r="E15" i="9"/>
  <c r="C16" i="9"/>
  <c r="D16" i="9"/>
  <c r="F16" i="9" s="1"/>
  <c r="E16" i="9"/>
  <c r="C26" i="9"/>
  <c r="D26" i="9"/>
  <c r="E26" i="9"/>
  <c r="C27" i="9"/>
  <c r="D27" i="9"/>
  <c r="F27" i="9" s="1"/>
  <c r="E27" i="9"/>
  <c r="C13" i="9"/>
  <c r="D13" i="9"/>
  <c r="F13" i="9" s="1"/>
  <c r="E13" i="9"/>
  <c r="C28" i="9"/>
  <c r="D28" i="9"/>
  <c r="F28" i="9" s="1"/>
  <c r="E28" i="9"/>
  <c r="C29" i="9"/>
  <c r="D29" i="9"/>
  <c r="F29" i="9" s="1"/>
  <c r="E29" i="9"/>
  <c r="C30" i="9"/>
  <c r="D30" i="9"/>
  <c r="F30" i="9" s="1"/>
  <c r="E30" i="9"/>
  <c r="C12" i="9"/>
  <c r="D12" i="9"/>
  <c r="F12" i="9" s="1"/>
  <c r="E12" i="9"/>
  <c r="C31" i="9"/>
  <c r="D31" i="9"/>
  <c r="F31" i="9" s="1"/>
  <c r="E31" i="9"/>
  <c r="C5" i="9"/>
  <c r="D5" i="9"/>
  <c r="F5" i="9" s="1"/>
  <c r="E5" i="9"/>
  <c r="C32" i="9"/>
  <c r="D32" i="9"/>
  <c r="F32" i="9" s="1"/>
  <c r="E32" i="9"/>
  <c r="C6" i="9"/>
  <c r="D6" i="9"/>
  <c r="F6" i="9" s="1"/>
  <c r="E6" i="9"/>
  <c r="C22" i="9"/>
  <c r="D22" i="9"/>
  <c r="F22" i="9" s="1"/>
  <c r="E22" i="9"/>
  <c r="C33" i="9"/>
  <c r="D33" i="9"/>
  <c r="F33" i="9" s="1"/>
  <c r="E33" i="9"/>
  <c r="C19" i="9"/>
  <c r="D19" i="9"/>
  <c r="F19" i="9" s="1"/>
  <c r="E19" i="9"/>
  <c r="C10" i="9"/>
  <c r="D10" i="9"/>
  <c r="E10" i="9"/>
  <c r="F10" i="9" s="1"/>
  <c r="C20" i="9"/>
  <c r="D20" i="9"/>
  <c r="F20" i="9" s="1"/>
  <c r="E20" i="9"/>
  <c r="C4" i="9"/>
  <c r="D4" i="9"/>
  <c r="F4" i="9" s="1"/>
  <c r="E4" i="9"/>
  <c r="C23" i="9"/>
  <c r="D23" i="9"/>
  <c r="F23" i="9" s="1"/>
  <c r="E23" i="9"/>
  <c r="C8" i="9"/>
  <c r="D8" i="9"/>
  <c r="F8" i="9" s="1"/>
  <c r="E8" i="9"/>
  <c r="C34" i="9"/>
  <c r="D34" i="9"/>
  <c r="F34" i="9" s="1"/>
  <c r="E34" i="9"/>
  <c r="C24" i="9"/>
  <c r="D24" i="9"/>
  <c r="F24" i="9" s="1"/>
  <c r="E24" i="9"/>
  <c r="C21" i="9"/>
  <c r="D21" i="9"/>
  <c r="F21" i="9" s="1"/>
  <c r="E21" i="9"/>
  <c r="C35" i="9"/>
  <c r="D35" i="9"/>
  <c r="F35" i="9" s="1"/>
  <c r="E35" i="9"/>
  <c r="C7" i="9"/>
  <c r="D7" i="9"/>
  <c r="F7" i="9" s="1"/>
  <c r="E7" i="9"/>
  <c r="C36" i="9"/>
  <c r="D36" i="9"/>
  <c r="F36" i="9" s="1"/>
  <c r="E36" i="9"/>
  <c r="C37" i="9"/>
  <c r="D37" i="9"/>
  <c r="E37" i="9"/>
  <c r="C38" i="9"/>
  <c r="D38" i="9"/>
  <c r="E38" i="9"/>
  <c r="F38" i="9" s="1"/>
  <c r="C11" i="9"/>
  <c r="D11" i="9"/>
  <c r="E11" i="9"/>
  <c r="F11" i="9" s="1"/>
  <c r="C9" i="9"/>
  <c r="D9" i="9"/>
  <c r="F9" i="9" s="1"/>
  <c r="E9" i="9"/>
  <c r="C2" i="9"/>
  <c r="D2" i="9"/>
  <c r="F2" i="9" s="1"/>
  <c r="E2" i="9"/>
  <c r="C39" i="9"/>
  <c r="D39" i="9"/>
  <c r="F39" i="9" s="1"/>
  <c r="E39" i="9"/>
  <c r="C14" i="9"/>
  <c r="D14" i="9"/>
  <c r="F14" i="9" s="1"/>
  <c r="E14" i="9"/>
  <c r="C3" i="9"/>
  <c r="D3" i="9"/>
  <c r="F3" i="9" s="1"/>
  <c r="E3" i="9"/>
  <c r="C25" i="9"/>
  <c r="E25" i="9"/>
  <c r="D25" i="9"/>
  <c r="D11" i="5"/>
  <c r="E11" i="5"/>
  <c r="F11" i="5"/>
  <c r="G11" i="5"/>
  <c r="D12" i="5"/>
  <c r="E12" i="5"/>
  <c r="F12" i="5"/>
  <c r="G12" i="5"/>
  <c r="F3" i="5"/>
  <c r="E3" i="5"/>
  <c r="G3" i="5"/>
  <c r="F4" i="5"/>
  <c r="E4" i="5"/>
  <c r="G4" i="5"/>
  <c r="F5" i="5"/>
  <c r="E5" i="5"/>
  <c r="G5" i="5"/>
  <c r="F6" i="5"/>
  <c r="E6" i="5"/>
  <c r="G6" i="5"/>
  <c r="F7" i="5"/>
  <c r="E7" i="5"/>
  <c r="G7" i="5"/>
  <c r="F8" i="5"/>
  <c r="E8" i="5"/>
  <c r="G8" i="5"/>
  <c r="F9" i="5"/>
  <c r="E9" i="5"/>
  <c r="G9" i="5"/>
  <c r="F10" i="5"/>
  <c r="E10" i="5"/>
  <c r="G10" i="5"/>
  <c r="F13" i="5"/>
  <c r="E13" i="5"/>
  <c r="G13" i="5"/>
  <c r="F14" i="5"/>
  <c r="E14" i="5"/>
  <c r="G14" i="5"/>
  <c r="F15" i="5"/>
  <c r="E15" i="5"/>
  <c r="G15" i="5"/>
  <c r="F16" i="5"/>
  <c r="E16" i="5"/>
  <c r="G16" i="5"/>
  <c r="F17" i="5"/>
  <c r="E17" i="5"/>
  <c r="G17" i="5"/>
  <c r="F18" i="5"/>
  <c r="E18" i="5"/>
  <c r="G18" i="5"/>
  <c r="F19" i="5"/>
  <c r="E19" i="5"/>
  <c r="G19" i="5"/>
  <c r="F20" i="5"/>
  <c r="E20" i="5"/>
  <c r="G20" i="5"/>
  <c r="F21" i="5"/>
  <c r="E21" i="5"/>
  <c r="G21" i="5"/>
  <c r="F22" i="5"/>
  <c r="E22" i="5"/>
  <c r="G22" i="5"/>
  <c r="F23" i="5"/>
  <c r="E23" i="5"/>
  <c r="G23" i="5"/>
  <c r="F24" i="5"/>
  <c r="E24" i="5"/>
  <c r="G24" i="5"/>
  <c r="F25" i="5"/>
  <c r="E25" i="5"/>
  <c r="G25" i="5"/>
  <c r="F26" i="5"/>
  <c r="E26" i="5"/>
  <c r="G26" i="5"/>
  <c r="F27" i="5"/>
  <c r="E27" i="5"/>
  <c r="G27" i="5"/>
  <c r="F28" i="5"/>
  <c r="E28" i="5"/>
  <c r="G28" i="5"/>
  <c r="F29" i="5"/>
  <c r="E29" i="5"/>
  <c r="G29" i="5"/>
  <c r="F30" i="5"/>
  <c r="E30" i="5"/>
  <c r="G30" i="5"/>
  <c r="F31" i="5"/>
  <c r="E31" i="5"/>
  <c r="G31" i="5"/>
  <c r="F32" i="5"/>
  <c r="E32" i="5"/>
  <c r="G32" i="5"/>
  <c r="F33" i="5"/>
  <c r="E33" i="5"/>
  <c r="G33" i="5"/>
  <c r="F34" i="5"/>
  <c r="E34" i="5"/>
  <c r="G34" i="5"/>
  <c r="F35" i="5"/>
  <c r="E35" i="5"/>
  <c r="G35" i="5"/>
  <c r="F36" i="5"/>
  <c r="E36" i="5"/>
  <c r="G36" i="5"/>
  <c r="F37" i="5"/>
  <c r="E37" i="5"/>
  <c r="G37" i="5"/>
  <c r="F38" i="5"/>
  <c r="E38" i="5"/>
  <c r="G38" i="5"/>
  <c r="F39" i="5"/>
  <c r="E39" i="5"/>
  <c r="G39" i="5"/>
  <c r="F40" i="5"/>
  <c r="E40" i="5"/>
  <c r="G40" i="5"/>
  <c r="F41" i="5"/>
  <c r="E41" i="5"/>
  <c r="G41" i="5"/>
  <c r="F42" i="5"/>
  <c r="E42" i="5"/>
  <c r="G42" i="5"/>
  <c r="F43" i="5"/>
  <c r="E43" i="5"/>
  <c r="G43" i="5"/>
  <c r="F44" i="5"/>
  <c r="E44" i="5"/>
  <c r="G44" i="5"/>
  <c r="F45" i="5"/>
  <c r="E45" i="5"/>
  <c r="G45" i="5"/>
  <c r="F46" i="5"/>
  <c r="E46" i="5"/>
  <c r="G46" i="5"/>
  <c r="F47" i="5"/>
  <c r="E47" i="5"/>
  <c r="G47" i="5"/>
  <c r="F48" i="5"/>
  <c r="E48" i="5"/>
  <c r="G48" i="5"/>
  <c r="F49" i="5"/>
  <c r="E49" i="5"/>
  <c r="G49" i="5"/>
  <c r="F50" i="5"/>
  <c r="E50" i="5"/>
  <c r="G50" i="5"/>
  <c r="F51" i="5"/>
  <c r="E51" i="5"/>
  <c r="G51" i="5"/>
  <c r="F52" i="5"/>
  <c r="E52" i="5"/>
  <c r="G52" i="5"/>
  <c r="F53" i="5"/>
  <c r="E53" i="5"/>
  <c r="G53" i="5"/>
  <c r="F54" i="5"/>
  <c r="E54" i="5"/>
  <c r="G54" i="5"/>
  <c r="F55" i="5"/>
  <c r="E55" i="5"/>
  <c r="G55" i="5"/>
  <c r="F56" i="5"/>
  <c r="E56" i="5"/>
  <c r="G56" i="5"/>
  <c r="F57" i="5"/>
  <c r="E57" i="5"/>
  <c r="G57" i="5"/>
  <c r="F58" i="5"/>
  <c r="E58" i="5"/>
  <c r="G58" i="5"/>
  <c r="F59" i="5"/>
  <c r="E59" i="5"/>
  <c r="G59" i="5"/>
  <c r="F60" i="5"/>
  <c r="E60" i="5"/>
  <c r="G60" i="5"/>
  <c r="F61" i="5"/>
  <c r="E61" i="5"/>
  <c r="G61" i="5"/>
  <c r="F62" i="5"/>
  <c r="E62" i="5"/>
  <c r="G62" i="5"/>
  <c r="F63" i="5"/>
  <c r="E63" i="5"/>
  <c r="G63" i="5"/>
  <c r="F64" i="5"/>
  <c r="E64" i="5"/>
  <c r="G64" i="5"/>
  <c r="F65" i="5"/>
  <c r="E65" i="5"/>
  <c r="G65" i="5"/>
  <c r="F66" i="5"/>
  <c r="E66" i="5"/>
  <c r="G66" i="5"/>
  <c r="F67" i="5"/>
  <c r="E67" i="5"/>
  <c r="G67" i="5"/>
  <c r="F68" i="5"/>
  <c r="E68" i="5"/>
  <c r="G68" i="5"/>
  <c r="F69" i="5"/>
  <c r="E69" i="5"/>
  <c r="G69" i="5"/>
  <c r="F70" i="5"/>
  <c r="E70" i="5"/>
  <c r="G70" i="5"/>
  <c r="F71" i="5"/>
  <c r="E71" i="5"/>
  <c r="G71" i="5"/>
  <c r="F72" i="5"/>
  <c r="E72" i="5"/>
  <c r="G72" i="5"/>
  <c r="F73" i="5"/>
  <c r="E73" i="5"/>
  <c r="G73" i="5"/>
  <c r="F74" i="5"/>
  <c r="E74" i="5"/>
  <c r="G74" i="5"/>
  <c r="F75" i="5"/>
  <c r="E75" i="5"/>
  <c r="G75" i="5"/>
  <c r="F76" i="5"/>
  <c r="E76" i="5"/>
  <c r="G76" i="5"/>
  <c r="F77" i="5"/>
  <c r="E77" i="5"/>
  <c r="G77" i="5"/>
  <c r="F78" i="5"/>
  <c r="E78" i="5"/>
  <c r="G78" i="5"/>
  <c r="F79" i="5"/>
  <c r="E79" i="5"/>
  <c r="G79" i="5"/>
  <c r="F80" i="5"/>
  <c r="E80" i="5"/>
  <c r="G80" i="5"/>
  <c r="F81" i="5"/>
  <c r="E81" i="5"/>
  <c r="G81" i="5"/>
  <c r="F82" i="5"/>
  <c r="E82" i="5"/>
  <c r="G82" i="5"/>
  <c r="F83" i="5"/>
  <c r="E83" i="5"/>
  <c r="G83" i="5"/>
  <c r="F84" i="5"/>
  <c r="E84" i="5"/>
  <c r="G84" i="5"/>
  <c r="F85" i="5"/>
  <c r="E85" i="5"/>
  <c r="G85" i="5"/>
  <c r="F86" i="5"/>
  <c r="E86" i="5"/>
  <c r="G86" i="5"/>
  <c r="F87" i="5"/>
  <c r="E87" i="5"/>
  <c r="G87" i="5"/>
  <c r="F88" i="5"/>
  <c r="E88" i="5"/>
  <c r="G88" i="5"/>
  <c r="F89" i="5"/>
  <c r="E89" i="5"/>
  <c r="G89" i="5"/>
  <c r="F90" i="5"/>
  <c r="E90" i="5"/>
  <c r="G90" i="5"/>
  <c r="F91" i="5"/>
  <c r="E91" i="5"/>
  <c r="G91" i="5"/>
  <c r="F92" i="5"/>
  <c r="E92" i="5"/>
  <c r="G92" i="5"/>
  <c r="F93" i="5"/>
  <c r="E93" i="5"/>
  <c r="G93" i="5"/>
  <c r="F94" i="5"/>
  <c r="E94" i="5"/>
  <c r="G94" i="5"/>
  <c r="F95" i="5"/>
  <c r="E95" i="5"/>
  <c r="G95" i="5"/>
  <c r="F96" i="5"/>
  <c r="E96" i="5"/>
  <c r="G96" i="5"/>
  <c r="F97" i="5"/>
  <c r="E97" i="5"/>
  <c r="G97" i="5"/>
  <c r="F98" i="5"/>
  <c r="E98" i="5"/>
  <c r="G98" i="5"/>
  <c r="F99" i="5"/>
  <c r="E99" i="5"/>
  <c r="G99" i="5"/>
  <c r="F100" i="5"/>
  <c r="E100" i="5"/>
  <c r="G100" i="5"/>
  <c r="F101" i="5"/>
  <c r="E101" i="5"/>
  <c r="G101" i="5"/>
  <c r="F102" i="5"/>
  <c r="E102" i="5"/>
  <c r="G102" i="5"/>
  <c r="F103" i="5"/>
  <c r="E103" i="5"/>
  <c r="G103" i="5"/>
  <c r="F104" i="5"/>
  <c r="E104" i="5"/>
  <c r="G104" i="5"/>
  <c r="F105" i="5"/>
  <c r="E105" i="5"/>
  <c r="G105" i="5"/>
  <c r="F106" i="5"/>
  <c r="E106" i="5"/>
  <c r="G106" i="5"/>
  <c r="G2" i="5"/>
  <c r="E2" i="5"/>
  <c r="F2" i="5"/>
  <c r="D106" i="5"/>
  <c r="A106" i="5"/>
  <c r="D104" i="5"/>
  <c r="A104" i="5"/>
  <c r="D102" i="5"/>
  <c r="A102" i="5"/>
  <c r="D99" i="5"/>
  <c r="A99" i="5"/>
  <c r="D96" i="5"/>
  <c r="A96" i="5"/>
  <c r="D88" i="5"/>
  <c r="A88" i="5"/>
  <c r="D87" i="5"/>
  <c r="A87" i="5"/>
  <c r="D79" i="5"/>
  <c r="A79" i="5"/>
  <c r="D69" i="5"/>
  <c r="A69" i="5"/>
  <c r="D60" i="5"/>
  <c r="A60" i="5"/>
  <c r="D54" i="5"/>
  <c r="A54" i="5"/>
  <c r="D49" i="5"/>
  <c r="A49" i="5"/>
  <c r="D48" i="5"/>
  <c r="A48" i="5"/>
  <c r="D40" i="5"/>
  <c r="A40" i="5"/>
  <c r="D39" i="5"/>
  <c r="A39" i="5"/>
  <c r="D31" i="5"/>
  <c r="A31" i="5"/>
  <c r="D29" i="5"/>
  <c r="A29" i="5"/>
  <c r="D27" i="5"/>
  <c r="A27" i="5"/>
  <c r="D26" i="5"/>
  <c r="A26" i="5"/>
  <c r="D24" i="5"/>
  <c r="A24" i="5"/>
  <c r="D23" i="5"/>
  <c r="A23" i="5"/>
  <c r="D15" i="5"/>
  <c r="A15" i="5"/>
  <c r="D9" i="5"/>
  <c r="A9" i="5"/>
  <c r="D105" i="5"/>
  <c r="A105" i="5"/>
  <c r="D103" i="5"/>
  <c r="A103" i="5"/>
  <c r="D101" i="5"/>
  <c r="A101" i="5"/>
  <c r="D100" i="5"/>
  <c r="A100" i="5"/>
  <c r="D98" i="5"/>
  <c r="A98" i="5"/>
  <c r="D97" i="5"/>
  <c r="A97" i="5"/>
  <c r="D95" i="5"/>
  <c r="A95" i="5"/>
  <c r="D93" i="5"/>
  <c r="A93" i="5"/>
  <c r="D94" i="5"/>
  <c r="A94" i="5"/>
  <c r="D91" i="5"/>
  <c r="A91" i="5"/>
  <c r="D92" i="5"/>
  <c r="A92" i="5"/>
  <c r="D90" i="5"/>
  <c r="A90" i="5"/>
  <c r="D89" i="5"/>
  <c r="A89" i="5"/>
  <c r="D86" i="5"/>
  <c r="A86" i="5"/>
  <c r="D85" i="5"/>
  <c r="A85" i="5"/>
  <c r="D81" i="5"/>
  <c r="A81" i="5"/>
  <c r="D82" i="5"/>
  <c r="A82" i="5"/>
  <c r="D83" i="5"/>
  <c r="A83" i="5"/>
  <c r="D84" i="5"/>
  <c r="A84" i="5"/>
  <c r="D78" i="5"/>
  <c r="A78" i="5"/>
  <c r="D80" i="5"/>
  <c r="A80" i="5"/>
  <c r="D77" i="5"/>
  <c r="A77" i="5"/>
  <c r="D76" i="5"/>
  <c r="A76" i="5"/>
  <c r="D75" i="5"/>
  <c r="A75" i="5"/>
  <c r="D74" i="5"/>
  <c r="A74" i="5"/>
  <c r="D73" i="5"/>
  <c r="A73" i="5"/>
  <c r="D71" i="5"/>
  <c r="A71" i="5"/>
  <c r="D72" i="5"/>
  <c r="A72" i="5"/>
  <c r="D70" i="5"/>
  <c r="A70" i="5"/>
  <c r="D68" i="5"/>
  <c r="A68" i="5"/>
  <c r="D67" i="5"/>
  <c r="A67" i="5"/>
  <c r="D66" i="5"/>
  <c r="A66" i="5"/>
  <c r="D65" i="5"/>
  <c r="A65" i="5"/>
  <c r="D64" i="5"/>
  <c r="A64" i="5"/>
  <c r="D63" i="5"/>
  <c r="A63" i="5"/>
  <c r="D62" i="5"/>
  <c r="A62" i="5"/>
  <c r="D58" i="5"/>
  <c r="A58" i="5"/>
  <c r="D61" i="5"/>
  <c r="A61" i="5"/>
  <c r="D59" i="5"/>
  <c r="A59" i="5"/>
  <c r="D56" i="5"/>
  <c r="A56" i="5"/>
  <c r="D57" i="5"/>
  <c r="A57" i="5"/>
  <c r="D55" i="5"/>
  <c r="A55" i="5"/>
  <c r="D53" i="5"/>
  <c r="A53" i="5"/>
  <c r="D52" i="5"/>
  <c r="A52" i="5"/>
  <c r="D51" i="5"/>
  <c r="A51" i="5"/>
  <c r="D47" i="5"/>
  <c r="A47" i="5"/>
  <c r="D50" i="5"/>
  <c r="A50" i="5"/>
  <c r="D45" i="5"/>
  <c r="A45" i="5"/>
  <c r="D46" i="5"/>
  <c r="A46" i="5"/>
  <c r="D44" i="5"/>
  <c r="A44" i="5"/>
  <c r="D38" i="5"/>
  <c r="A38" i="5"/>
  <c r="D43" i="5"/>
  <c r="A43" i="5"/>
  <c r="D41" i="5"/>
  <c r="A41" i="5"/>
  <c r="D42" i="5"/>
  <c r="A42" i="5"/>
  <c r="D33" i="5"/>
  <c r="A33" i="5"/>
  <c r="D35" i="5"/>
  <c r="A35" i="5"/>
  <c r="D36" i="5"/>
  <c r="A36" i="5"/>
  <c r="D37" i="5"/>
  <c r="A37" i="5"/>
  <c r="D34" i="5"/>
  <c r="A34" i="5"/>
  <c r="D32" i="5"/>
  <c r="A32" i="5"/>
  <c r="D25" i="5"/>
  <c r="A25" i="5"/>
  <c r="D28" i="5"/>
  <c r="A28" i="5"/>
  <c r="D30" i="5"/>
  <c r="A30" i="5"/>
  <c r="D22" i="5"/>
  <c r="A22" i="5"/>
  <c r="D21" i="5"/>
  <c r="A21" i="5"/>
  <c r="D19" i="5"/>
  <c r="A19" i="5"/>
  <c r="D17" i="5"/>
  <c r="A17" i="5"/>
  <c r="D20" i="5"/>
  <c r="A20" i="5"/>
  <c r="D18" i="5"/>
  <c r="A18" i="5"/>
  <c r="D16" i="5"/>
  <c r="A16" i="5"/>
  <c r="D13" i="5"/>
  <c r="A13" i="5"/>
  <c r="D14" i="5"/>
  <c r="A14" i="5"/>
  <c r="D8" i="5"/>
  <c r="A8" i="5"/>
  <c r="D10" i="5"/>
  <c r="A10" i="5"/>
  <c r="D7" i="5"/>
  <c r="A7" i="5"/>
  <c r="D6" i="5"/>
  <c r="A6" i="5"/>
  <c r="D2" i="5"/>
  <c r="A2" i="5"/>
  <c r="D5" i="5"/>
  <c r="A5" i="5"/>
  <c r="D4" i="5"/>
  <c r="A4" i="5"/>
  <c r="D3" i="5"/>
  <c r="A3" i="5"/>
  <c r="D38" i="4"/>
  <c r="A38" i="4"/>
  <c r="D21" i="4"/>
  <c r="A21" i="4"/>
  <c r="D87" i="4"/>
  <c r="A87" i="4"/>
  <c r="D86" i="4"/>
  <c r="A86" i="4"/>
  <c r="D85" i="4"/>
  <c r="A85" i="4"/>
  <c r="D84" i="4"/>
  <c r="A84" i="4"/>
  <c r="D83" i="4"/>
  <c r="A83" i="4"/>
  <c r="D82" i="4"/>
  <c r="A82" i="4"/>
  <c r="D81" i="4"/>
  <c r="A81" i="4"/>
  <c r="D80" i="4"/>
  <c r="A80" i="4"/>
  <c r="D79" i="4"/>
  <c r="A79" i="4"/>
  <c r="D78" i="4"/>
  <c r="A78" i="4"/>
  <c r="D77" i="4"/>
  <c r="A77" i="4"/>
  <c r="D76" i="4"/>
  <c r="A76" i="4"/>
  <c r="D74" i="4"/>
  <c r="A74" i="4"/>
  <c r="D75" i="4"/>
  <c r="A75" i="4"/>
  <c r="D73" i="4"/>
  <c r="A73" i="4"/>
  <c r="D72" i="4"/>
  <c r="A72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3" i="4"/>
  <c r="A63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4" i="4"/>
  <c r="A44" i="4"/>
  <c r="D43" i="4"/>
  <c r="A43" i="4"/>
  <c r="D42" i="4"/>
  <c r="A42" i="4"/>
  <c r="D41" i="4"/>
  <c r="A41" i="4"/>
  <c r="D40" i="4"/>
  <c r="A40" i="4"/>
  <c r="D39" i="4"/>
  <c r="A39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26" i="4"/>
  <c r="A26" i="4"/>
  <c r="D25" i="4"/>
  <c r="A25" i="4"/>
  <c r="D24" i="4"/>
  <c r="A24" i="4"/>
  <c r="D23" i="4"/>
  <c r="A23" i="4"/>
  <c r="D22" i="4"/>
  <c r="A22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3" i="4"/>
  <c r="A3" i="4"/>
  <c r="D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2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5" i="3"/>
  <c r="I3" i="3"/>
  <c r="I4" i="3"/>
  <c r="I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2" i="3"/>
</calcChain>
</file>

<file path=xl/sharedStrings.xml><?xml version="1.0" encoding="utf-8"?>
<sst xmlns="http://schemas.openxmlformats.org/spreadsheetml/2006/main" count="2818" uniqueCount="231">
  <si>
    <t>D</t>
  </si>
  <si>
    <t>Corinthians</t>
  </si>
  <si>
    <t>Paulista Sub-17 2023</t>
  </si>
  <si>
    <t>F</t>
  </si>
  <si>
    <t>V</t>
  </si>
  <si>
    <t>E</t>
  </si>
  <si>
    <t>Palmeiras</t>
  </si>
  <si>
    <t>Flamengo</t>
  </si>
  <si>
    <t>Ferroviária</t>
  </si>
  <si>
    <t>Internacional</t>
  </si>
  <si>
    <t>Flamengo-SP</t>
  </si>
  <si>
    <t>Ibrachina FC</t>
  </si>
  <si>
    <t>Sfera FC</t>
  </si>
  <si>
    <t>Fortaleza</t>
  </si>
  <si>
    <t>Atlético Goianiense</t>
  </si>
  <si>
    <t>Botafogo-SP</t>
  </si>
  <si>
    <t>Santos</t>
  </si>
  <si>
    <t>Brasilis</t>
  </si>
  <si>
    <t>Cruzeiro</t>
  </si>
  <si>
    <t>Athletico Paranaense</t>
  </si>
  <si>
    <t>Bahia</t>
  </si>
  <si>
    <t>Guarani</t>
  </si>
  <si>
    <t>Grêmio</t>
  </si>
  <si>
    <t>Goiás</t>
  </si>
  <si>
    <t>Grêmio Osasco</t>
  </si>
  <si>
    <t>Referência FC</t>
  </si>
  <si>
    <t>Oeste</t>
  </si>
  <si>
    <t>Osasco Audax</t>
  </si>
  <si>
    <t>15:00</t>
  </si>
  <si>
    <t>10:00</t>
  </si>
  <si>
    <t>20:00</t>
  </si>
  <si>
    <t>15:30</t>
  </si>
  <si>
    <t>21:30</t>
  </si>
  <si>
    <t>19:15</t>
  </si>
  <si>
    <t>11:00</t>
  </si>
  <si>
    <t>19:00</t>
  </si>
  <si>
    <t>C</t>
  </si>
  <si>
    <t>Resultado</t>
  </si>
  <si>
    <t>Data</t>
  </si>
  <si>
    <t>Horário</t>
  </si>
  <si>
    <t>Local</t>
  </si>
  <si>
    <t>Time</t>
  </si>
  <si>
    <t>Final</t>
  </si>
  <si>
    <t>Semifinal</t>
  </si>
  <si>
    <t>Quartas de final</t>
  </si>
  <si>
    <t>Grupo 24</t>
  </si>
  <si>
    <t>Grupo B</t>
  </si>
  <si>
    <t>Grupo 20</t>
  </si>
  <si>
    <t>Grupo 13</t>
  </si>
  <si>
    <t>São Paulo</t>
  </si>
  <si>
    <t>GP</t>
  </si>
  <si>
    <t>GS</t>
  </si>
  <si>
    <t>Adversário</t>
  </si>
  <si>
    <t>PenP</t>
  </si>
  <si>
    <t>PenS</t>
  </si>
  <si>
    <t>Fase</t>
  </si>
  <si>
    <t>Competição</t>
  </si>
  <si>
    <t>Ska Brasil</t>
  </si>
  <si>
    <t>Paulista Sub-17 2022</t>
  </si>
  <si>
    <t>Desportivo Brasil</t>
  </si>
  <si>
    <t>Red Bull Bragantino</t>
  </si>
  <si>
    <t>Chapecoense</t>
  </si>
  <si>
    <t>Sãocarlense</t>
  </si>
  <si>
    <t>Comercial</t>
  </si>
  <si>
    <t>Marília</t>
  </si>
  <si>
    <t>EC Água Santa</t>
  </si>
  <si>
    <t>EC São Bernardo</t>
  </si>
  <si>
    <t>SC Brasil</t>
  </si>
  <si>
    <t>Paulista Sub-17 2021</t>
  </si>
  <si>
    <t>Batatais</t>
  </si>
  <si>
    <t>Atlético Mineiro</t>
  </si>
  <si>
    <t>Fluminense</t>
  </si>
  <si>
    <t>Ituano</t>
  </si>
  <si>
    <t>Jacuipense</t>
  </si>
  <si>
    <t>Santo Antônio</t>
  </si>
  <si>
    <t>Ceará</t>
  </si>
  <si>
    <t>Botafogo</t>
  </si>
  <si>
    <t>América Mineiro</t>
  </si>
  <si>
    <t>River-PI</t>
  </si>
  <si>
    <t>Paulista Sub-17 2019</t>
  </si>
  <si>
    <t>Ponte Preta</t>
  </si>
  <si>
    <t>Mirassol</t>
  </si>
  <si>
    <t>Primavera</t>
  </si>
  <si>
    <t>Vasco</t>
  </si>
  <si>
    <t>Atlético Tubarão</t>
  </si>
  <si>
    <t>Red Bull Brasil</t>
  </si>
  <si>
    <t>1º BPM-TO</t>
  </si>
  <si>
    <t>Nacional-SP</t>
  </si>
  <si>
    <t>Taboão da Serra</t>
  </si>
  <si>
    <t>Itararé</t>
  </si>
  <si>
    <t>CRB</t>
  </si>
  <si>
    <t>Vitória</t>
  </si>
  <si>
    <t>Paulista Sub-17 2018</t>
  </si>
  <si>
    <t>Amparo</t>
  </si>
  <si>
    <t>CA Votuporanguense</t>
  </si>
  <si>
    <t>Osvaldo Cruz</t>
  </si>
  <si>
    <t>Taça BH Sub-17 2018</t>
  </si>
  <si>
    <t>Atlético Paranaense</t>
  </si>
  <si>
    <t>Vila Nova</t>
  </si>
  <si>
    <t>Uberaba</t>
  </si>
  <si>
    <t>Elosport Capão Bonito</t>
  </si>
  <si>
    <t>Brasileiro Sub-17 2023</t>
  </si>
  <si>
    <t>Brasileiro Sub-17 2019</t>
  </si>
  <si>
    <t>Brasileiro Sub-17 2020</t>
  </si>
  <si>
    <t>Brasileiro Sub-17 2021</t>
  </si>
  <si>
    <t>Brasileiro Sub-17 2022</t>
  </si>
  <si>
    <t>Copa do Brasil Sub-17 2018</t>
  </si>
  <si>
    <t>Copa do Brasil Sub-17 2019</t>
  </si>
  <si>
    <t>Copa do Brasil Sub-17 2020</t>
  </si>
  <si>
    <t>Copa do Brasil Sub-17 2021</t>
  </si>
  <si>
    <t>Supercopa do Brasil Sub-17 2020</t>
  </si>
  <si>
    <t>Oitavas de final</t>
  </si>
  <si>
    <t>1ª fase</t>
  </si>
  <si>
    <t>Grupo 1</t>
  </si>
  <si>
    <t>Grupo 10</t>
  </si>
  <si>
    <t>Grupo 11</t>
  </si>
  <si>
    <t>Grupo 15</t>
  </si>
  <si>
    <t>Grupo 18</t>
  </si>
  <si>
    <t>Grupo 19</t>
  </si>
  <si>
    <t>Grupo 23</t>
  </si>
  <si>
    <t>Grupo 5</t>
  </si>
  <si>
    <t>Grupo 8</t>
  </si>
  <si>
    <t>Grupo 9</t>
  </si>
  <si>
    <t>Grupo A</t>
  </si>
  <si>
    <t>João Pedro</t>
  </si>
  <si>
    <t>Kauê</t>
  </si>
  <si>
    <t>Lucas Loss</t>
  </si>
  <si>
    <t>Bernardo</t>
  </si>
  <si>
    <t>Felipe Oliveira</t>
  </si>
  <si>
    <t>Nicolas Borges</t>
  </si>
  <si>
    <t>Lucas Ferreira</t>
  </si>
  <si>
    <t>William Gomes</t>
  </si>
  <si>
    <t>Lucca Marques</t>
  </si>
  <si>
    <t>Rhaul</t>
  </si>
  <si>
    <t>Eric</t>
  </si>
  <si>
    <t>Gabriel Rocha</t>
  </si>
  <si>
    <t>Marques Rickelme</t>
  </si>
  <si>
    <t>Vitor Torezan</t>
  </si>
  <si>
    <t>Fumaça</t>
  </si>
  <si>
    <t>Henrique Fabiano</t>
  </si>
  <si>
    <t>Augusto</t>
  </si>
  <si>
    <t>Ryan Francisco</t>
  </si>
  <si>
    <t>Nome</t>
  </si>
  <si>
    <t>GameID</t>
  </si>
  <si>
    <t>https://www.ogol.com.br/jogo.php?id=9756550</t>
  </si>
  <si>
    <t>https://www.ogol.com.br/jogo.php?id=9756545</t>
  </si>
  <si>
    <t>https://www.ogol.com.br/jogo.php?id=9723359</t>
  </si>
  <si>
    <t>https://www.ogol.com.br/jogo.php?id=9724976</t>
  </si>
  <si>
    <t>https://www.ogol.com.br/jogo.php?id=9665342</t>
  </si>
  <si>
    <t>https://www.ogol.com.br/jogo.php?id=9723357</t>
  </si>
  <si>
    <t>https://www.ogol.com.br/jogo.php?id=9665100</t>
  </si>
  <si>
    <t>https://www.ogol.com.br/jogo.php?id=9638021</t>
  </si>
  <si>
    <t>https://www.ogol.com.br/jogo.php?id=9638017</t>
  </si>
  <si>
    <t>https://www.ogol.com.br/jogo.php?id=9610796</t>
  </si>
  <si>
    <t>https://www.ogol.com.br/jogo.php?id=9523172</t>
  </si>
  <si>
    <t>https://www.ogol.com.br/jogo.php?id=9610790</t>
  </si>
  <si>
    <t>https://www.ogol.com.br/jogo.php?id=9523165</t>
  </si>
  <si>
    <t>https://www.ogol.com.br/jogo.php?id=9415470</t>
  </si>
  <si>
    <t>https://www.ogol.com.br/jogo.php?id=9523157</t>
  </si>
  <si>
    <t>https://www.ogol.com.br/jogo.php?id=9415460</t>
  </si>
  <si>
    <t>https://www.ogol.com.br/jogo.php?id=9523150</t>
  </si>
  <si>
    <t>https://www.ogol.com.br/jogo.php?id=9523142</t>
  </si>
  <si>
    <t>https://www.ogol.com.br/jogo.php?id=9523137</t>
  </si>
  <si>
    <t>https://www.ogol.com.br/jogo.php?id=9415449</t>
  </si>
  <si>
    <t>https://www.ogol.com.br/jogo.php?id=9391383</t>
  </si>
  <si>
    <t>https://www.ogol.com.br/jogo.php?id=9415440</t>
  </si>
  <si>
    <t>https://www.ogol.com.br/jogo.php?id=9391368</t>
  </si>
  <si>
    <t>https://www.ogol.com.br/jogo.php?id=9415425</t>
  </si>
  <si>
    <t>https://www.ogol.com.br/jogo.php?id=9415419</t>
  </si>
  <si>
    <t>https://www.ogol.com.br/jogo.php?id=9415409</t>
  </si>
  <si>
    <t>https://www.ogol.com.br/jogo.php?id=9391352</t>
  </si>
  <si>
    <t>https://www.ogol.com.br/jogo.php?id=9415394</t>
  </si>
  <si>
    <t>https://www.ogol.com.br/jogo.php?id=9391336</t>
  </si>
  <si>
    <t>https://www.ogol.com.br/jogo.php?id=9415389</t>
  </si>
  <si>
    <t>https://www.ogol.com.br/jogo.php?id=9391320</t>
  </si>
  <si>
    <t>https://www.ogol.com.br/jogo.php?id=9391303</t>
  </si>
  <si>
    <t>https://www.ogol.com.br/jogo.php?id=9306789</t>
  </si>
  <si>
    <t>https://www.ogol.com.br/jogo.php?id=9306752</t>
  </si>
  <si>
    <t>https://www.ogol.com.br/jogo.php?id=9306715</t>
  </si>
  <si>
    <t>https://www.ogol.com.br/jogo.php?id=9306679</t>
  </si>
  <si>
    <t>https://www.ogol.com.br/jogo.php?id=9306605</t>
  </si>
  <si>
    <t>https://www.ogol.com.br/jogo.php?id=9306567</t>
  </si>
  <si>
    <t>https://www.ogol.com.br/jogo.php?id=9306531</t>
  </si>
  <si>
    <t>https://www.ogol.com.br/jogo.php?id=9306492</t>
  </si>
  <si>
    <t>Link</t>
  </si>
  <si>
    <t>Allan Barcellos</t>
  </si>
  <si>
    <t>Nicolas</t>
  </si>
  <si>
    <t>Pedrinho</t>
  </si>
  <si>
    <t>Samuel</t>
  </si>
  <si>
    <t>Basile</t>
  </si>
  <si>
    <t>Igor Odoni</t>
  </si>
  <si>
    <t>Luciano</t>
  </si>
  <si>
    <t>Karlos</t>
  </si>
  <si>
    <t>Guilherme Batista</t>
  </si>
  <si>
    <t>Guilherme Reis</t>
  </si>
  <si>
    <t>Luis Osorio</t>
  </si>
  <si>
    <t>Perivan</t>
  </si>
  <si>
    <t>Felipe Carneiro</t>
  </si>
  <si>
    <t>Otavio</t>
  </si>
  <si>
    <t>Hugo</t>
  </si>
  <si>
    <t>Felipe Rafael</t>
  </si>
  <si>
    <t>Arthur Abreu</t>
  </si>
  <si>
    <t>Menta</t>
  </si>
  <si>
    <t>João Paulo</t>
  </si>
  <si>
    <t>▲</t>
  </si>
  <si>
    <t>▼</t>
  </si>
  <si>
    <t>Mins</t>
  </si>
  <si>
    <t>Minutos</t>
  </si>
  <si>
    <t>ID_Esc</t>
  </si>
  <si>
    <t>ID_Jg</t>
  </si>
  <si>
    <t>Núm</t>
  </si>
  <si>
    <t>Cartão</t>
  </si>
  <si>
    <t>ID_Cartão</t>
  </si>
  <si>
    <t>Amarelo</t>
  </si>
  <si>
    <t>Vermelho</t>
  </si>
  <si>
    <t>Minuto</t>
  </si>
  <si>
    <t>ID_Gols</t>
  </si>
  <si>
    <t>Gol</t>
  </si>
  <si>
    <t>Assistência</t>
  </si>
  <si>
    <t>Técnico</t>
  </si>
  <si>
    <t>Ryan Felipe</t>
  </si>
  <si>
    <t>-</t>
  </si>
  <si>
    <t>Date</t>
  </si>
  <si>
    <t>Igor Felisberto</t>
  </si>
  <si>
    <t>Caique Takada</t>
  </si>
  <si>
    <t>Checar Nicolas Borges e ver se não é outro Nicolas</t>
  </si>
  <si>
    <t>ID</t>
  </si>
  <si>
    <t>Jogos</t>
  </si>
  <si>
    <t>Gols</t>
  </si>
  <si>
    <t>Assist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</si>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</sst>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/>
    <xf numFmtId="14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FCB1943E-285F-4D70-A090-CF7772417B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91EB-E46E-4E84-99CC-E052BA28ECD0}">
  <dimension ref="A1:P235"/>
  <sheetViews>
    <sheetView tabSelected="1" topLeftCell="A202" workbookViewId="0">
      <selection activeCell="A235" sqref="A235"/>
    </sheetView>
  </sheetViews>
  <sheetFormatPr defaultRowHeight="15" x14ac:dyDescent="0.25"/>
  <cols>
    <col min="1" max="1" width="8.5703125" style="1" customWidth="1"/>
    <col min="2" max="2" width="11.140625" style="1" customWidth="1"/>
    <col min="3" max="3" width="11.28515625" style="1" customWidth="1"/>
    <col min="4" max="4" width="8" style="1" customWidth="1"/>
    <col min="5" max="5" width="5.7109375" style="1" customWidth="1"/>
    <col min="6" max="6" width="12.42578125" style="2" customWidth="1"/>
    <col min="7" max="8" width="5.7109375" style="1" customWidth="1"/>
    <col min="9" max="9" width="21.42578125" style="9" customWidth="1"/>
    <col min="10" max="10" width="6.140625" style="1" customWidth="1"/>
    <col min="11" max="12" width="5.7109375" style="1" customWidth="1"/>
    <col min="13" max="13" width="29.85546875" style="9" bestFit="1" customWidth="1"/>
    <col min="14" max="15" width="15.7109375" style="9" customWidth="1"/>
    <col min="16" max="16" width="9.140625" style="1"/>
    <col min="22" max="22" width="19.140625" bestFit="1" customWidth="1"/>
  </cols>
  <sheetData>
    <row r="1" spans="1:16" s="3" customFormat="1" x14ac:dyDescent="0.25">
      <c r="A1" s="5" t="s">
        <v>143</v>
      </c>
      <c r="B1" s="5" t="s">
        <v>184</v>
      </c>
      <c r="C1" s="5" t="s">
        <v>38</v>
      </c>
      <c r="D1" s="5" t="s">
        <v>39</v>
      </c>
      <c r="E1" s="5" t="s">
        <v>40</v>
      </c>
      <c r="F1" s="4" t="s">
        <v>41</v>
      </c>
      <c r="G1" s="5" t="s">
        <v>50</v>
      </c>
      <c r="H1" s="5" t="s">
        <v>51</v>
      </c>
      <c r="I1" s="8" t="s">
        <v>52</v>
      </c>
      <c r="J1" s="5" t="s">
        <v>37</v>
      </c>
      <c r="K1" s="5" t="s">
        <v>53</v>
      </c>
      <c r="L1" s="5" t="s">
        <v>54</v>
      </c>
      <c r="M1" s="8" t="s">
        <v>56</v>
      </c>
      <c r="N1" s="8" t="s">
        <v>55</v>
      </c>
      <c r="O1" s="8" t="s">
        <v>219</v>
      </c>
      <c r="P1" s="5" t="s">
        <v>207</v>
      </c>
    </row>
    <row r="2" spans="1:16" x14ac:dyDescent="0.25">
      <c r="A2" s="1">
        <v>1</v>
      </c>
      <c r="C2" s="6">
        <v>43197</v>
      </c>
      <c r="E2" s="1" t="s">
        <v>3</v>
      </c>
      <c r="F2" s="2" t="s">
        <v>49</v>
      </c>
      <c r="G2" s="1">
        <v>3</v>
      </c>
      <c r="H2" s="1">
        <v>3</v>
      </c>
      <c r="I2" s="9" t="s">
        <v>72</v>
      </c>
      <c r="J2" s="1" t="s">
        <v>5</v>
      </c>
      <c r="M2" s="9" t="s">
        <v>92</v>
      </c>
      <c r="N2" s="9" t="s">
        <v>113</v>
      </c>
    </row>
    <row r="3" spans="1:16" x14ac:dyDescent="0.25">
      <c r="A3" s="1">
        <v>2</v>
      </c>
      <c r="C3" s="6">
        <v>43204</v>
      </c>
      <c r="E3" s="1" t="s">
        <v>36</v>
      </c>
      <c r="F3" s="2" t="s">
        <v>49</v>
      </c>
      <c r="G3" s="1">
        <v>3</v>
      </c>
      <c r="H3" s="1">
        <v>0</v>
      </c>
      <c r="I3" s="9" t="s">
        <v>82</v>
      </c>
      <c r="J3" s="1" t="s">
        <v>4</v>
      </c>
      <c r="M3" s="9" t="s">
        <v>92</v>
      </c>
      <c r="N3" s="9" t="s">
        <v>113</v>
      </c>
    </row>
    <row r="4" spans="1:16" x14ac:dyDescent="0.25">
      <c r="A4" s="1">
        <v>3</v>
      </c>
      <c r="C4" s="6">
        <v>43211</v>
      </c>
      <c r="E4" s="1" t="s">
        <v>3</v>
      </c>
      <c r="F4" s="2" t="s">
        <v>49</v>
      </c>
      <c r="G4" s="1">
        <v>4</v>
      </c>
      <c r="H4" s="1">
        <v>3</v>
      </c>
      <c r="I4" s="9" t="s">
        <v>59</v>
      </c>
      <c r="J4" s="1" t="s">
        <v>4</v>
      </c>
      <c r="M4" s="9" t="s">
        <v>92</v>
      </c>
      <c r="N4" s="9" t="s">
        <v>113</v>
      </c>
    </row>
    <row r="5" spans="1:16" x14ac:dyDescent="0.25">
      <c r="A5" s="1">
        <v>4</v>
      </c>
      <c r="C5" s="6">
        <v>43218</v>
      </c>
      <c r="E5" s="1" t="s">
        <v>36</v>
      </c>
      <c r="F5" s="2" t="s">
        <v>49</v>
      </c>
      <c r="G5" s="1">
        <v>12</v>
      </c>
      <c r="H5" s="1">
        <v>0</v>
      </c>
      <c r="I5" s="9" t="s">
        <v>88</v>
      </c>
      <c r="J5" s="1" t="s">
        <v>4</v>
      </c>
      <c r="M5" s="9" t="s">
        <v>92</v>
      </c>
      <c r="N5" s="9" t="s">
        <v>113</v>
      </c>
    </row>
    <row r="6" spans="1:16" x14ac:dyDescent="0.25">
      <c r="A6" s="1">
        <v>5</v>
      </c>
      <c r="C6" s="6">
        <v>43225</v>
      </c>
      <c r="E6" s="1" t="s">
        <v>3</v>
      </c>
      <c r="F6" s="2" t="s">
        <v>49</v>
      </c>
      <c r="G6" s="1">
        <v>10</v>
      </c>
      <c r="H6" s="1">
        <v>0</v>
      </c>
      <c r="I6" s="9" t="s">
        <v>100</v>
      </c>
      <c r="J6" s="1" t="s">
        <v>4</v>
      </c>
      <c r="M6" s="9" t="s">
        <v>92</v>
      </c>
      <c r="N6" s="9" t="s">
        <v>113</v>
      </c>
    </row>
    <row r="7" spans="1:16" x14ac:dyDescent="0.25">
      <c r="A7" s="1">
        <v>6</v>
      </c>
      <c r="C7" s="6">
        <v>43232</v>
      </c>
      <c r="E7" s="1" t="s">
        <v>36</v>
      </c>
      <c r="F7" s="2" t="s">
        <v>49</v>
      </c>
      <c r="G7" s="1">
        <v>2</v>
      </c>
      <c r="H7" s="1">
        <v>0</v>
      </c>
      <c r="I7" s="9" t="s">
        <v>26</v>
      </c>
      <c r="J7" s="1" t="s">
        <v>4</v>
      </c>
      <c r="M7" s="9" t="s">
        <v>92</v>
      </c>
      <c r="N7" s="9" t="s">
        <v>113</v>
      </c>
    </row>
    <row r="8" spans="1:16" x14ac:dyDescent="0.25">
      <c r="A8" s="1">
        <v>7</v>
      </c>
      <c r="C8" s="6">
        <v>43239</v>
      </c>
      <c r="E8" s="1" t="s">
        <v>3</v>
      </c>
      <c r="F8" s="2" t="s">
        <v>49</v>
      </c>
      <c r="G8" s="1">
        <v>5</v>
      </c>
      <c r="H8" s="1">
        <v>1</v>
      </c>
      <c r="I8" s="9" t="s">
        <v>24</v>
      </c>
      <c r="J8" s="1" t="s">
        <v>4</v>
      </c>
      <c r="M8" s="9" t="s">
        <v>92</v>
      </c>
      <c r="N8" s="9" t="s">
        <v>113</v>
      </c>
    </row>
    <row r="9" spans="1:16" x14ac:dyDescent="0.25">
      <c r="A9" s="1">
        <v>8</v>
      </c>
      <c r="C9" s="6">
        <v>43246</v>
      </c>
      <c r="E9" s="1" t="s">
        <v>36</v>
      </c>
      <c r="F9" s="2" t="s">
        <v>49</v>
      </c>
      <c r="G9" s="1">
        <v>4</v>
      </c>
      <c r="H9" s="1">
        <v>1</v>
      </c>
      <c r="I9" s="9" t="s">
        <v>72</v>
      </c>
      <c r="J9" s="1" t="s">
        <v>4</v>
      </c>
      <c r="M9" s="9" t="s">
        <v>92</v>
      </c>
      <c r="N9" s="9" t="s">
        <v>113</v>
      </c>
    </row>
    <row r="10" spans="1:16" x14ac:dyDescent="0.25">
      <c r="A10" s="1">
        <v>9</v>
      </c>
      <c r="C10" s="6">
        <v>43251</v>
      </c>
      <c r="E10" s="1" t="s">
        <v>3</v>
      </c>
      <c r="F10" s="2" t="s">
        <v>49</v>
      </c>
      <c r="G10" s="1">
        <v>0</v>
      </c>
      <c r="H10" s="1">
        <v>0</v>
      </c>
      <c r="I10" s="9" t="s">
        <v>82</v>
      </c>
      <c r="J10" s="1" t="s">
        <v>5</v>
      </c>
      <c r="M10" s="9" t="s">
        <v>92</v>
      </c>
      <c r="N10" s="9" t="s">
        <v>113</v>
      </c>
    </row>
    <row r="11" spans="1:16" x14ac:dyDescent="0.25">
      <c r="A11" s="1">
        <v>10</v>
      </c>
      <c r="C11" s="6">
        <v>43260</v>
      </c>
      <c r="E11" s="1" t="s">
        <v>36</v>
      </c>
      <c r="F11" s="2" t="s">
        <v>49</v>
      </c>
      <c r="G11" s="1">
        <v>1</v>
      </c>
      <c r="H11" s="1">
        <v>0</v>
      </c>
      <c r="I11" s="9" t="s">
        <v>59</v>
      </c>
      <c r="J11" s="1" t="s">
        <v>4</v>
      </c>
      <c r="M11" s="9" t="s">
        <v>92</v>
      </c>
      <c r="N11" s="9" t="s">
        <v>113</v>
      </c>
    </row>
    <row r="12" spans="1:16" x14ac:dyDescent="0.25">
      <c r="A12" s="1">
        <v>11</v>
      </c>
      <c r="C12" s="6">
        <v>43267</v>
      </c>
      <c r="E12" s="1" t="s">
        <v>3</v>
      </c>
      <c r="F12" s="2" t="s">
        <v>49</v>
      </c>
      <c r="G12" s="1">
        <v>10</v>
      </c>
      <c r="H12" s="1">
        <v>0</v>
      </c>
      <c r="I12" s="9" t="s">
        <v>88</v>
      </c>
      <c r="J12" s="1" t="s">
        <v>4</v>
      </c>
      <c r="M12" s="9" t="s">
        <v>92</v>
      </c>
      <c r="N12" s="9" t="s">
        <v>113</v>
      </c>
    </row>
    <row r="13" spans="1:16" x14ac:dyDescent="0.25">
      <c r="A13" s="1">
        <v>12</v>
      </c>
      <c r="C13" s="6">
        <v>43274</v>
      </c>
      <c r="E13" s="1" t="s">
        <v>36</v>
      </c>
      <c r="F13" s="2" t="s">
        <v>49</v>
      </c>
      <c r="G13" s="1">
        <v>7</v>
      </c>
      <c r="H13" s="1">
        <v>2</v>
      </c>
      <c r="I13" s="9" t="s">
        <v>100</v>
      </c>
      <c r="J13" s="1" t="s">
        <v>4</v>
      </c>
      <c r="M13" s="9" t="s">
        <v>92</v>
      </c>
      <c r="N13" s="9" t="s">
        <v>113</v>
      </c>
    </row>
    <row r="14" spans="1:16" x14ac:dyDescent="0.25">
      <c r="A14" s="1">
        <v>13</v>
      </c>
      <c r="C14" s="6">
        <v>43281</v>
      </c>
      <c r="E14" s="1" t="s">
        <v>3</v>
      </c>
      <c r="F14" s="2" t="s">
        <v>49</v>
      </c>
      <c r="G14" s="1">
        <v>1</v>
      </c>
      <c r="H14" s="1">
        <v>0</v>
      </c>
      <c r="I14" s="9" t="s">
        <v>26</v>
      </c>
      <c r="J14" s="1" t="s">
        <v>4</v>
      </c>
      <c r="M14" s="9" t="s">
        <v>92</v>
      </c>
      <c r="N14" s="9" t="s">
        <v>113</v>
      </c>
    </row>
    <row r="15" spans="1:16" x14ac:dyDescent="0.25">
      <c r="A15" s="1">
        <v>14</v>
      </c>
      <c r="C15" s="6">
        <v>43290</v>
      </c>
      <c r="E15" s="1" t="s">
        <v>36</v>
      </c>
      <c r="F15" s="2" t="s">
        <v>49</v>
      </c>
      <c r="G15" s="1">
        <v>4</v>
      </c>
      <c r="H15" s="1">
        <v>2</v>
      </c>
      <c r="I15" s="9" t="s">
        <v>24</v>
      </c>
      <c r="J15" s="1" t="s">
        <v>4</v>
      </c>
      <c r="M15" s="9" t="s">
        <v>92</v>
      </c>
      <c r="N15" s="9" t="s">
        <v>113</v>
      </c>
    </row>
    <row r="16" spans="1:16" x14ac:dyDescent="0.25">
      <c r="A16" s="1">
        <v>15</v>
      </c>
      <c r="C16" s="6">
        <v>43298</v>
      </c>
      <c r="D16" s="7">
        <v>0.83333333333333337</v>
      </c>
      <c r="E16" s="1" t="s">
        <v>3</v>
      </c>
      <c r="F16" s="2" t="s">
        <v>49</v>
      </c>
      <c r="G16" s="1">
        <v>3</v>
      </c>
      <c r="H16" s="1">
        <v>0</v>
      </c>
      <c r="I16" s="9" t="s">
        <v>99</v>
      </c>
      <c r="J16" s="1" t="s">
        <v>4</v>
      </c>
      <c r="M16" s="9" t="s">
        <v>96</v>
      </c>
      <c r="N16" s="9" t="s">
        <v>123</v>
      </c>
    </row>
    <row r="17" spans="1:14" x14ac:dyDescent="0.25">
      <c r="A17" s="1">
        <v>16</v>
      </c>
      <c r="C17" s="6">
        <v>43300</v>
      </c>
      <c r="D17" s="7">
        <v>0.75</v>
      </c>
      <c r="E17" s="1" t="s">
        <v>36</v>
      </c>
      <c r="F17" s="2" t="s">
        <v>49</v>
      </c>
      <c r="G17" s="1">
        <v>2</v>
      </c>
      <c r="H17" s="1">
        <v>0</v>
      </c>
      <c r="I17" s="9" t="s">
        <v>98</v>
      </c>
      <c r="J17" s="1" t="s">
        <v>4</v>
      </c>
      <c r="M17" s="9" t="s">
        <v>96</v>
      </c>
      <c r="N17" s="9" t="s">
        <v>123</v>
      </c>
    </row>
    <row r="18" spans="1:14" x14ac:dyDescent="0.25">
      <c r="A18" s="1">
        <v>17</v>
      </c>
      <c r="C18" s="6">
        <v>43302</v>
      </c>
      <c r="D18" s="7">
        <v>0.58333333333333337</v>
      </c>
      <c r="E18" s="1" t="s">
        <v>36</v>
      </c>
      <c r="F18" s="2" t="s">
        <v>49</v>
      </c>
      <c r="G18" s="1">
        <v>5</v>
      </c>
      <c r="H18" s="1">
        <v>0</v>
      </c>
      <c r="I18" s="9" t="s">
        <v>22</v>
      </c>
      <c r="J18" s="1" t="s">
        <v>4</v>
      </c>
      <c r="M18" s="9" t="s">
        <v>96</v>
      </c>
      <c r="N18" s="9" t="s">
        <v>123</v>
      </c>
    </row>
    <row r="19" spans="1:14" x14ac:dyDescent="0.25">
      <c r="A19" s="1">
        <v>18</v>
      </c>
      <c r="C19" s="6">
        <v>43304</v>
      </c>
      <c r="D19" s="7">
        <v>0.58333333333333337</v>
      </c>
      <c r="E19" s="1" t="s">
        <v>36</v>
      </c>
      <c r="F19" s="2" t="s">
        <v>49</v>
      </c>
      <c r="G19" s="1">
        <v>4</v>
      </c>
      <c r="H19" s="1">
        <v>0</v>
      </c>
      <c r="I19" s="9" t="s">
        <v>22</v>
      </c>
      <c r="J19" s="1" t="s">
        <v>4</v>
      </c>
      <c r="M19" s="9" t="s">
        <v>96</v>
      </c>
      <c r="N19" s="9" t="s">
        <v>111</v>
      </c>
    </row>
    <row r="20" spans="1:14" x14ac:dyDescent="0.25">
      <c r="A20" s="1">
        <v>19</v>
      </c>
      <c r="C20" s="6">
        <v>43307</v>
      </c>
      <c r="D20" s="7">
        <v>0.58333333333333337</v>
      </c>
      <c r="E20" s="1" t="s">
        <v>36</v>
      </c>
      <c r="F20" s="2" t="s">
        <v>49</v>
      </c>
      <c r="G20" s="1">
        <v>1</v>
      </c>
      <c r="H20" s="1">
        <v>0</v>
      </c>
      <c r="I20" s="9" t="s">
        <v>97</v>
      </c>
      <c r="J20" s="1" t="s">
        <v>4</v>
      </c>
      <c r="M20" s="9" t="s">
        <v>96</v>
      </c>
      <c r="N20" s="9" t="s">
        <v>44</v>
      </c>
    </row>
    <row r="21" spans="1:14" x14ac:dyDescent="0.25">
      <c r="A21" s="1">
        <v>20</v>
      </c>
      <c r="C21" s="6">
        <v>43309</v>
      </c>
      <c r="E21" s="1" t="s">
        <v>3</v>
      </c>
      <c r="F21" s="2" t="s">
        <v>49</v>
      </c>
      <c r="G21" s="1">
        <v>0</v>
      </c>
      <c r="H21" s="1">
        <v>2</v>
      </c>
      <c r="I21" s="9" t="s">
        <v>66</v>
      </c>
      <c r="J21" s="1" t="s">
        <v>0</v>
      </c>
      <c r="M21" s="9" t="s">
        <v>92</v>
      </c>
      <c r="N21" s="9" t="s">
        <v>114</v>
      </c>
    </row>
    <row r="22" spans="1:14" x14ac:dyDescent="0.25">
      <c r="A22" s="1">
        <v>21</v>
      </c>
      <c r="C22" s="6">
        <v>43309</v>
      </c>
      <c r="D22" s="7">
        <v>0.58333333333333337</v>
      </c>
      <c r="E22" s="1" t="s">
        <v>36</v>
      </c>
      <c r="F22" s="2" t="s">
        <v>49</v>
      </c>
      <c r="G22" s="1">
        <v>1</v>
      </c>
      <c r="H22" s="1">
        <v>2</v>
      </c>
      <c r="I22" s="9" t="s">
        <v>70</v>
      </c>
      <c r="J22" s="1" t="s">
        <v>0</v>
      </c>
      <c r="M22" s="9" t="s">
        <v>96</v>
      </c>
      <c r="N22" s="9" t="s">
        <v>43</v>
      </c>
    </row>
    <row r="23" spans="1:14" x14ac:dyDescent="0.25">
      <c r="A23" s="1">
        <v>22</v>
      </c>
      <c r="C23" s="6">
        <v>43316</v>
      </c>
      <c r="E23" s="1" t="s">
        <v>36</v>
      </c>
      <c r="F23" s="2" t="s">
        <v>49</v>
      </c>
      <c r="G23" s="1">
        <v>5</v>
      </c>
      <c r="H23" s="1">
        <v>0</v>
      </c>
      <c r="I23" s="9" t="s">
        <v>94</v>
      </c>
      <c r="J23" s="1" t="s">
        <v>4</v>
      </c>
      <c r="M23" s="9" t="s">
        <v>92</v>
      </c>
      <c r="N23" s="9" t="s">
        <v>114</v>
      </c>
    </row>
    <row r="24" spans="1:14" x14ac:dyDescent="0.25">
      <c r="A24" s="1">
        <v>23</v>
      </c>
      <c r="C24" s="6">
        <v>43323</v>
      </c>
      <c r="E24" s="1" t="s">
        <v>3</v>
      </c>
      <c r="F24" s="2" t="s">
        <v>49</v>
      </c>
      <c r="G24" s="1">
        <v>1</v>
      </c>
      <c r="H24" s="1">
        <v>0</v>
      </c>
      <c r="I24" s="9" t="s">
        <v>95</v>
      </c>
      <c r="J24" s="1" t="s">
        <v>4</v>
      </c>
      <c r="M24" s="9" t="s">
        <v>92</v>
      </c>
      <c r="N24" s="9" t="s">
        <v>114</v>
      </c>
    </row>
    <row r="25" spans="1:14" x14ac:dyDescent="0.25">
      <c r="A25" s="1">
        <v>24</v>
      </c>
      <c r="C25" s="6">
        <v>43330</v>
      </c>
      <c r="E25" s="1" t="s">
        <v>36</v>
      </c>
      <c r="F25" s="2" t="s">
        <v>49</v>
      </c>
      <c r="G25" s="1">
        <v>4</v>
      </c>
      <c r="H25" s="1">
        <v>0</v>
      </c>
      <c r="I25" s="9" t="s">
        <v>95</v>
      </c>
      <c r="J25" s="1" t="s">
        <v>4</v>
      </c>
      <c r="M25" s="9" t="s">
        <v>92</v>
      </c>
      <c r="N25" s="9" t="s">
        <v>114</v>
      </c>
    </row>
    <row r="26" spans="1:14" x14ac:dyDescent="0.25">
      <c r="A26" s="1">
        <v>25</v>
      </c>
      <c r="C26" s="6">
        <v>43337</v>
      </c>
      <c r="E26" s="1" t="s">
        <v>3</v>
      </c>
      <c r="F26" s="2" t="s">
        <v>49</v>
      </c>
      <c r="G26" s="1">
        <v>3</v>
      </c>
      <c r="H26" s="1">
        <v>0</v>
      </c>
      <c r="I26" s="9" t="s">
        <v>94</v>
      </c>
      <c r="J26" s="1" t="s">
        <v>4</v>
      </c>
      <c r="M26" s="9" t="s">
        <v>92</v>
      </c>
      <c r="N26" s="9" t="s">
        <v>114</v>
      </c>
    </row>
    <row r="27" spans="1:14" x14ac:dyDescent="0.25">
      <c r="A27" s="1">
        <v>26</v>
      </c>
      <c r="C27" s="6">
        <v>43344</v>
      </c>
      <c r="E27" s="1" t="s">
        <v>36</v>
      </c>
      <c r="F27" s="2" t="s">
        <v>49</v>
      </c>
      <c r="G27" s="1">
        <v>8</v>
      </c>
      <c r="H27" s="1">
        <v>1</v>
      </c>
      <c r="I27" s="9" t="s">
        <v>66</v>
      </c>
      <c r="J27" s="1" t="s">
        <v>4</v>
      </c>
      <c r="M27" s="9" t="s">
        <v>92</v>
      </c>
      <c r="N27" s="9" t="s">
        <v>114</v>
      </c>
    </row>
    <row r="28" spans="1:14" x14ac:dyDescent="0.25">
      <c r="A28" s="1">
        <v>27</v>
      </c>
      <c r="C28" s="6">
        <v>43350</v>
      </c>
      <c r="E28" s="1" t="s">
        <v>3</v>
      </c>
      <c r="F28" s="2" t="s">
        <v>49</v>
      </c>
      <c r="G28" s="1">
        <v>5</v>
      </c>
      <c r="H28" s="1">
        <v>0</v>
      </c>
      <c r="I28" s="9" t="s">
        <v>59</v>
      </c>
      <c r="J28" s="1" t="s">
        <v>4</v>
      </c>
      <c r="M28" s="9" t="s">
        <v>92</v>
      </c>
      <c r="N28" s="9" t="s">
        <v>117</v>
      </c>
    </row>
    <row r="29" spans="1:14" x14ac:dyDescent="0.25">
      <c r="A29" s="1">
        <v>28</v>
      </c>
      <c r="C29" s="6">
        <v>43358</v>
      </c>
      <c r="E29" s="1" t="s">
        <v>36</v>
      </c>
      <c r="F29" s="2" t="s">
        <v>49</v>
      </c>
      <c r="G29" s="1">
        <v>1</v>
      </c>
      <c r="H29" s="1">
        <v>1</v>
      </c>
      <c r="I29" s="9" t="s">
        <v>81</v>
      </c>
      <c r="J29" s="1" t="s">
        <v>5</v>
      </c>
      <c r="M29" s="9" t="s">
        <v>92</v>
      </c>
      <c r="N29" s="9" t="s">
        <v>117</v>
      </c>
    </row>
    <row r="30" spans="1:14" x14ac:dyDescent="0.25">
      <c r="A30" s="1">
        <v>29</v>
      </c>
      <c r="C30" s="6">
        <v>43365</v>
      </c>
      <c r="E30" s="1" t="s">
        <v>3</v>
      </c>
      <c r="F30" s="2" t="s">
        <v>49</v>
      </c>
      <c r="G30" s="1">
        <v>3</v>
      </c>
      <c r="H30" s="1">
        <v>0</v>
      </c>
      <c r="I30" s="9" t="s">
        <v>80</v>
      </c>
      <c r="J30" s="1" t="s">
        <v>4</v>
      </c>
      <c r="M30" s="9" t="s">
        <v>92</v>
      </c>
      <c r="N30" s="9" t="s">
        <v>117</v>
      </c>
    </row>
    <row r="31" spans="1:14" x14ac:dyDescent="0.25">
      <c r="A31" s="1">
        <v>30</v>
      </c>
      <c r="C31" s="6">
        <v>43372</v>
      </c>
      <c r="E31" s="1" t="s">
        <v>36</v>
      </c>
      <c r="F31" s="2" t="s">
        <v>49</v>
      </c>
      <c r="G31" s="1">
        <v>8</v>
      </c>
      <c r="H31" s="1">
        <v>0</v>
      </c>
      <c r="I31" s="9" t="s">
        <v>80</v>
      </c>
      <c r="J31" s="1" t="s">
        <v>4</v>
      </c>
      <c r="M31" s="9" t="s">
        <v>92</v>
      </c>
      <c r="N31" s="9" t="s">
        <v>117</v>
      </c>
    </row>
    <row r="32" spans="1:14" x14ac:dyDescent="0.25">
      <c r="A32" s="1">
        <v>31</v>
      </c>
      <c r="C32" s="6">
        <v>43375</v>
      </c>
      <c r="E32" s="1" t="s">
        <v>3</v>
      </c>
      <c r="F32" s="2" t="s">
        <v>49</v>
      </c>
      <c r="G32" s="1">
        <v>2</v>
      </c>
      <c r="H32" s="1">
        <v>1</v>
      </c>
      <c r="I32" s="9" t="s">
        <v>14</v>
      </c>
      <c r="J32" s="1" t="s">
        <v>4</v>
      </c>
      <c r="M32" s="9" t="s">
        <v>106</v>
      </c>
      <c r="N32" s="9" t="s">
        <v>112</v>
      </c>
    </row>
    <row r="33" spans="1:14" x14ac:dyDescent="0.25">
      <c r="A33" s="1">
        <v>32</v>
      </c>
      <c r="C33" s="6">
        <v>43379</v>
      </c>
      <c r="E33" s="1" t="s">
        <v>3</v>
      </c>
      <c r="F33" s="2" t="s">
        <v>49</v>
      </c>
      <c r="G33" s="1">
        <v>1</v>
      </c>
      <c r="H33" s="1">
        <v>1</v>
      </c>
      <c r="I33" s="9" t="s">
        <v>81</v>
      </c>
      <c r="J33" s="1" t="s">
        <v>5</v>
      </c>
      <c r="M33" s="9" t="s">
        <v>92</v>
      </c>
      <c r="N33" s="9" t="s">
        <v>117</v>
      </c>
    </row>
    <row r="34" spans="1:14" x14ac:dyDescent="0.25">
      <c r="A34" s="1">
        <v>33</v>
      </c>
      <c r="C34" s="6">
        <v>43382</v>
      </c>
      <c r="D34" s="7">
        <v>0.625</v>
      </c>
      <c r="E34" s="1" t="s">
        <v>36</v>
      </c>
      <c r="F34" s="2" t="s">
        <v>49</v>
      </c>
      <c r="G34" s="1">
        <v>1</v>
      </c>
      <c r="H34" s="1">
        <v>0</v>
      </c>
      <c r="I34" s="9" t="s">
        <v>14</v>
      </c>
      <c r="J34" s="1" t="s">
        <v>4</v>
      </c>
      <c r="M34" s="9" t="s">
        <v>106</v>
      </c>
      <c r="N34" s="9" t="s">
        <v>112</v>
      </c>
    </row>
    <row r="35" spans="1:14" x14ac:dyDescent="0.25">
      <c r="A35" s="1">
        <v>34</v>
      </c>
      <c r="C35" s="6">
        <v>43385</v>
      </c>
      <c r="E35" s="1" t="s">
        <v>36</v>
      </c>
      <c r="F35" s="2" t="s">
        <v>49</v>
      </c>
      <c r="G35" s="1">
        <v>2</v>
      </c>
      <c r="H35" s="1">
        <v>1</v>
      </c>
      <c r="I35" s="9" t="s">
        <v>59</v>
      </c>
      <c r="J35" s="1" t="s">
        <v>4</v>
      </c>
      <c r="M35" s="9" t="s">
        <v>92</v>
      </c>
      <c r="N35" s="9" t="s">
        <v>117</v>
      </c>
    </row>
    <row r="36" spans="1:14" x14ac:dyDescent="0.25">
      <c r="A36" s="1">
        <v>35</v>
      </c>
      <c r="C36" s="6">
        <v>43390</v>
      </c>
      <c r="D36" s="7">
        <v>0.625</v>
      </c>
      <c r="E36" s="1" t="s">
        <v>36</v>
      </c>
      <c r="F36" s="2" t="s">
        <v>49</v>
      </c>
      <c r="G36" s="1">
        <v>2</v>
      </c>
      <c r="H36" s="1">
        <v>0</v>
      </c>
      <c r="I36" s="9" t="s">
        <v>70</v>
      </c>
      <c r="J36" s="1" t="s">
        <v>4</v>
      </c>
      <c r="M36" s="9" t="s">
        <v>106</v>
      </c>
      <c r="N36" s="9" t="s">
        <v>111</v>
      </c>
    </row>
    <row r="37" spans="1:14" x14ac:dyDescent="0.25">
      <c r="A37" s="1">
        <v>36</v>
      </c>
      <c r="C37" s="6">
        <v>43393</v>
      </c>
      <c r="E37" s="1" t="s">
        <v>3</v>
      </c>
      <c r="F37" s="2" t="s">
        <v>49</v>
      </c>
      <c r="G37" s="1">
        <v>1</v>
      </c>
      <c r="H37" s="1">
        <v>1</v>
      </c>
      <c r="I37" s="9" t="s">
        <v>93</v>
      </c>
      <c r="J37" s="1" t="s">
        <v>5</v>
      </c>
      <c r="M37" s="9" t="s">
        <v>92</v>
      </c>
      <c r="N37" s="9" t="s">
        <v>44</v>
      </c>
    </row>
    <row r="38" spans="1:14" x14ac:dyDescent="0.25">
      <c r="A38" s="1">
        <v>37</v>
      </c>
      <c r="C38" s="6">
        <v>43396</v>
      </c>
      <c r="D38" s="7">
        <v>0.625</v>
      </c>
      <c r="E38" s="1" t="s">
        <v>3</v>
      </c>
      <c r="F38" s="2" t="s">
        <v>49</v>
      </c>
      <c r="G38" s="1">
        <v>5</v>
      </c>
      <c r="H38" s="1">
        <v>1</v>
      </c>
      <c r="I38" s="9" t="s">
        <v>70</v>
      </c>
      <c r="J38" s="1" t="s">
        <v>4</v>
      </c>
      <c r="M38" s="9" t="s">
        <v>106</v>
      </c>
      <c r="N38" s="9" t="s">
        <v>111</v>
      </c>
    </row>
    <row r="39" spans="1:14" x14ac:dyDescent="0.25">
      <c r="A39" s="1">
        <v>38</v>
      </c>
      <c r="C39" s="6">
        <v>43400</v>
      </c>
      <c r="E39" s="1" t="s">
        <v>36</v>
      </c>
      <c r="F39" s="2" t="s">
        <v>49</v>
      </c>
      <c r="G39" s="1">
        <v>3</v>
      </c>
      <c r="H39" s="1">
        <v>0</v>
      </c>
      <c r="I39" s="9" t="s">
        <v>93</v>
      </c>
      <c r="J39" s="1" t="s">
        <v>4</v>
      </c>
      <c r="M39" s="9" t="s">
        <v>92</v>
      </c>
      <c r="N39" s="9" t="s">
        <v>44</v>
      </c>
    </row>
    <row r="40" spans="1:14" x14ac:dyDescent="0.25">
      <c r="A40" s="1">
        <v>39</v>
      </c>
      <c r="C40" s="6">
        <v>43404</v>
      </c>
      <c r="D40" s="7">
        <v>0.67708333333333337</v>
      </c>
      <c r="E40" s="1" t="s">
        <v>36</v>
      </c>
      <c r="F40" s="2" t="s">
        <v>49</v>
      </c>
      <c r="G40" s="1">
        <v>0</v>
      </c>
      <c r="H40" s="1">
        <v>2</v>
      </c>
      <c r="I40" s="9" t="s">
        <v>7</v>
      </c>
      <c r="J40" s="1" t="s">
        <v>0</v>
      </c>
      <c r="M40" s="9" t="s">
        <v>106</v>
      </c>
      <c r="N40" s="9" t="s">
        <v>44</v>
      </c>
    </row>
    <row r="41" spans="1:14" x14ac:dyDescent="0.25">
      <c r="A41" s="1">
        <v>40</v>
      </c>
      <c r="C41" s="6">
        <v>43407</v>
      </c>
      <c r="E41" s="1" t="s">
        <v>3</v>
      </c>
      <c r="F41" s="2" t="s">
        <v>49</v>
      </c>
      <c r="G41" s="1">
        <v>0</v>
      </c>
      <c r="H41" s="1">
        <v>0</v>
      </c>
      <c r="I41" s="9" t="s">
        <v>1</v>
      </c>
      <c r="J41" s="1" t="s">
        <v>5</v>
      </c>
      <c r="M41" s="9" t="s">
        <v>92</v>
      </c>
      <c r="N41" s="9" t="s">
        <v>43</v>
      </c>
    </row>
    <row r="42" spans="1:14" x14ac:dyDescent="0.25">
      <c r="A42" s="1">
        <v>41</v>
      </c>
      <c r="C42" s="6">
        <v>43412</v>
      </c>
      <c r="D42" s="7">
        <v>0.80208333333333337</v>
      </c>
      <c r="E42" s="1" t="s">
        <v>3</v>
      </c>
      <c r="F42" s="2" t="s">
        <v>49</v>
      </c>
      <c r="G42" s="1">
        <v>2</v>
      </c>
      <c r="H42" s="1">
        <v>2</v>
      </c>
      <c r="I42" s="9" t="s">
        <v>7</v>
      </c>
      <c r="J42" s="1" t="s">
        <v>5</v>
      </c>
      <c r="M42" s="9" t="s">
        <v>106</v>
      </c>
      <c r="N42" s="9" t="s">
        <v>44</v>
      </c>
    </row>
    <row r="43" spans="1:14" x14ac:dyDescent="0.25">
      <c r="A43" s="1">
        <v>42</v>
      </c>
      <c r="C43" s="6">
        <v>43415</v>
      </c>
      <c r="E43" s="1" t="s">
        <v>36</v>
      </c>
      <c r="F43" s="2" t="s">
        <v>49</v>
      </c>
      <c r="G43" s="1">
        <v>3</v>
      </c>
      <c r="H43" s="1">
        <v>0</v>
      </c>
      <c r="I43" s="9" t="s">
        <v>1</v>
      </c>
      <c r="J43" s="1" t="s">
        <v>4</v>
      </c>
      <c r="M43" s="9" t="s">
        <v>92</v>
      </c>
      <c r="N43" s="9" t="s">
        <v>43</v>
      </c>
    </row>
    <row r="44" spans="1:14" x14ac:dyDescent="0.25">
      <c r="A44" s="1">
        <v>43</v>
      </c>
      <c r="C44" s="6">
        <v>43421</v>
      </c>
      <c r="D44" s="7">
        <v>0.45833333333333331</v>
      </c>
      <c r="E44" s="1" t="s">
        <v>36</v>
      </c>
      <c r="F44" s="2" t="s">
        <v>49</v>
      </c>
      <c r="G44" s="1">
        <v>1</v>
      </c>
      <c r="H44" s="1">
        <v>3</v>
      </c>
      <c r="I44" s="9" t="s">
        <v>6</v>
      </c>
      <c r="J44" s="1" t="s">
        <v>0</v>
      </c>
      <c r="M44" s="9" t="s">
        <v>92</v>
      </c>
      <c r="N44" s="9" t="s">
        <v>42</v>
      </c>
    </row>
    <row r="45" spans="1:14" x14ac:dyDescent="0.25">
      <c r="A45" s="1">
        <v>44</v>
      </c>
      <c r="C45" s="6">
        <v>43428</v>
      </c>
      <c r="D45" s="7">
        <v>0.45833333333333331</v>
      </c>
      <c r="E45" s="1" t="s">
        <v>3</v>
      </c>
      <c r="F45" s="2" t="s">
        <v>49</v>
      </c>
      <c r="G45" s="1">
        <v>0</v>
      </c>
      <c r="H45" s="1">
        <v>3</v>
      </c>
      <c r="I45" s="9" t="s">
        <v>6</v>
      </c>
      <c r="J45" s="1" t="s">
        <v>0</v>
      </c>
      <c r="M45" s="9" t="s">
        <v>92</v>
      </c>
      <c r="N45" s="9" t="s">
        <v>42</v>
      </c>
    </row>
    <row r="46" spans="1:14" x14ac:dyDescent="0.25">
      <c r="A46" s="1">
        <v>45</v>
      </c>
      <c r="C46" s="6">
        <v>43568</v>
      </c>
      <c r="D46" s="7">
        <v>0.45833333333333331</v>
      </c>
      <c r="E46" s="1" t="s">
        <v>3</v>
      </c>
      <c r="F46" s="2" t="s">
        <v>49</v>
      </c>
      <c r="G46" s="1">
        <v>4</v>
      </c>
      <c r="H46" s="1">
        <v>1</v>
      </c>
      <c r="I46" s="9" t="s">
        <v>72</v>
      </c>
      <c r="J46" s="1" t="s">
        <v>4</v>
      </c>
      <c r="M46" s="9" t="s">
        <v>79</v>
      </c>
      <c r="N46" s="9" t="s">
        <v>122</v>
      </c>
    </row>
    <row r="47" spans="1:14" x14ac:dyDescent="0.25">
      <c r="A47" s="1">
        <v>46</v>
      </c>
      <c r="C47" s="6">
        <v>43572</v>
      </c>
      <c r="D47" s="7">
        <v>0.625</v>
      </c>
      <c r="E47" s="1" t="s">
        <v>36</v>
      </c>
      <c r="F47" s="2" t="s">
        <v>49</v>
      </c>
      <c r="G47" s="1">
        <v>1</v>
      </c>
      <c r="H47" s="1">
        <v>0</v>
      </c>
      <c r="I47" s="9" t="s">
        <v>20</v>
      </c>
      <c r="J47" s="1" t="s">
        <v>4</v>
      </c>
      <c r="M47" s="9" t="s">
        <v>102</v>
      </c>
      <c r="N47" s="9" t="s">
        <v>46</v>
      </c>
    </row>
    <row r="48" spans="1:14" x14ac:dyDescent="0.25">
      <c r="A48" s="1">
        <v>47</v>
      </c>
      <c r="C48" s="6">
        <v>43575</v>
      </c>
      <c r="D48" s="7">
        <v>0.45833333333333331</v>
      </c>
      <c r="E48" s="1" t="s">
        <v>36</v>
      </c>
      <c r="F48" s="2" t="s">
        <v>49</v>
      </c>
      <c r="G48" s="1">
        <v>8</v>
      </c>
      <c r="H48" s="1">
        <v>0</v>
      </c>
      <c r="I48" s="9" t="s">
        <v>89</v>
      </c>
      <c r="J48" s="1" t="s">
        <v>4</v>
      </c>
      <c r="M48" s="9" t="s">
        <v>79</v>
      </c>
      <c r="N48" s="9" t="s">
        <v>122</v>
      </c>
    </row>
    <row r="49" spans="1:14" x14ac:dyDescent="0.25">
      <c r="A49" s="1">
        <v>48</v>
      </c>
      <c r="C49" s="6">
        <v>43578</v>
      </c>
      <c r="D49" s="7">
        <v>0.625</v>
      </c>
      <c r="E49" s="1" t="s">
        <v>3</v>
      </c>
      <c r="F49" s="2" t="s">
        <v>49</v>
      </c>
      <c r="G49" s="1">
        <v>1</v>
      </c>
      <c r="H49" s="1">
        <v>2</v>
      </c>
      <c r="I49" s="9" t="s">
        <v>1</v>
      </c>
      <c r="J49" s="1" t="s">
        <v>0</v>
      </c>
      <c r="M49" s="9" t="s">
        <v>102</v>
      </c>
      <c r="N49" s="9" t="s">
        <v>46</v>
      </c>
    </row>
    <row r="50" spans="1:14" x14ac:dyDescent="0.25">
      <c r="A50" s="1">
        <v>49</v>
      </c>
      <c r="C50" s="6">
        <v>43582</v>
      </c>
      <c r="D50" s="7">
        <v>0.45833333333333331</v>
      </c>
      <c r="E50" s="1" t="s">
        <v>36</v>
      </c>
      <c r="F50" s="2" t="s">
        <v>49</v>
      </c>
      <c r="G50" s="1">
        <v>2</v>
      </c>
      <c r="H50" s="1">
        <v>2</v>
      </c>
      <c r="I50" s="9" t="s">
        <v>88</v>
      </c>
      <c r="J50" s="1" t="s">
        <v>5</v>
      </c>
      <c r="M50" s="9" t="s">
        <v>79</v>
      </c>
      <c r="N50" s="9" t="s">
        <v>122</v>
      </c>
    </row>
    <row r="51" spans="1:14" x14ac:dyDescent="0.25">
      <c r="A51" s="1">
        <v>50</v>
      </c>
      <c r="C51" s="6">
        <v>43586</v>
      </c>
      <c r="D51" s="7">
        <v>0.625</v>
      </c>
      <c r="E51" s="1" t="s">
        <v>36</v>
      </c>
      <c r="F51" s="2" t="s">
        <v>49</v>
      </c>
      <c r="G51" s="1">
        <v>6</v>
      </c>
      <c r="H51" s="1">
        <v>0</v>
      </c>
      <c r="I51" s="9" t="s">
        <v>61</v>
      </c>
      <c r="J51" s="1" t="s">
        <v>4</v>
      </c>
      <c r="M51" s="9" t="s">
        <v>102</v>
      </c>
      <c r="N51" s="9" t="s">
        <v>46</v>
      </c>
    </row>
    <row r="52" spans="1:14" x14ac:dyDescent="0.25">
      <c r="A52" s="1">
        <v>51</v>
      </c>
      <c r="C52" s="6">
        <v>43589</v>
      </c>
      <c r="D52" s="7">
        <v>0.45833333333333331</v>
      </c>
      <c r="E52" s="1" t="s">
        <v>3</v>
      </c>
      <c r="F52" s="2" t="s">
        <v>49</v>
      </c>
      <c r="G52" s="1">
        <v>1</v>
      </c>
      <c r="H52" s="1">
        <v>1</v>
      </c>
      <c r="I52" s="9" t="s">
        <v>59</v>
      </c>
      <c r="J52" s="1" t="s">
        <v>5</v>
      </c>
      <c r="M52" s="9" t="s">
        <v>79</v>
      </c>
      <c r="N52" s="9" t="s">
        <v>122</v>
      </c>
    </row>
    <row r="53" spans="1:14" x14ac:dyDescent="0.25">
      <c r="A53" s="1">
        <v>52</v>
      </c>
      <c r="C53" s="6">
        <v>43593</v>
      </c>
      <c r="D53" s="7">
        <v>0.625</v>
      </c>
      <c r="E53" s="1" t="s">
        <v>3</v>
      </c>
      <c r="F53" s="2" t="s">
        <v>49</v>
      </c>
      <c r="G53" s="1">
        <v>1</v>
      </c>
      <c r="H53" s="1">
        <v>1</v>
      </c>
      <c r="I53" s="9" t="s">
        <v>76</v>
      </c>
      <c r="J53" s="1" t="s">
        <v>5</v>
      </c>
      <c r="M53" s="9" t="s">
        <v>102</v>
      </c>
      <c r="N53" s="9" t="s">
        <v>46</v>
      </c>
    </row>
    <row r="54" spans="1:14" x14ac:dyDescent="0.25">
      <c r="A54" s="1">
        <v>53</v>
      </c>
      <c r="C54" s="6">
        <v>43596</v>
      </c>
      <c r="D54" s="7">
        <v>0.45833333333333331</v>
      </c>
      <c r="E54" s="1" t="s">
        <v>36</v>
      </c>
      <c r="F54" s="2" t="s">
        <v>49</v>
      </c>
      <c r="G54" s="1">
        <v>4</v>
      </c>
      <c r="H54" s="1">
        <v>2</v>
      </c>
      <c r="I54" s="9" t="s">
        <v>26</v>
      </c>
      <c r="J54" s="1" t="s">
        <v>4</v>
      </c>
      <c r="M54" s="9" t="s">
        <v>79</v>
      </c>
      <c r="N54" s="9" t="s">
        <v>122</v>
      </c>
    </row>
    <row r="55" spans="1:14" x14ac:dyDescent="0.25">
      <c r="A55" s="1">
        <v>54</v>
      </c>
      <c r="C55" s="6">
        <v>43599</v>
      </c>
      <c r="D55" s="7">
        <v>0.6875</v>
      </c>
      <c r="E55" s="1" t="s">
        <v>36</v>
      </c>
      <c r="F55" s="2" t="s">
        <v>49</v>
      </c>
      <c r="G55" s="1">
        <v>3</v>
      </c>
      <c r="H55" s="1">
        <v>3</v>
      </c>
      <c r="I55" s="9" t="s">
        <v>22</v>
      </c>
      <c r="J55" s="1" t="s">
        <v>5</v>
      </c>
      <c r="M55" s="9" t="s">
        <v>102</v>
      </c>
      <c r="N55" s="9" t="s">
        <v>46</v>
      </c>
    </row>
    <row r="56" spans="1:14" x14ac:dyDescent="0.25">
      <c r="A56" s="1">
        <v>55</v>
      </c>
      <c r="C56" s="6">
        <v>43603</v>
      </c>
      <c r="D56" s="7">
        <v>0.45833333333333331</v>
      </c>
      <c r="E56" s="1" t="s">
        <v>3</v>
      </c>
      <c r="F56" s="2" t="s">
        <v>49</v>
      </c>
      <c r="G56" s="1">
        <v>0</v>
      </c>
      <c r="H56" s="1">
        <v>0</v>
      </c>
      <c r="I56" s="9" t="s">
        <v>87</v>
      </c>
      <c r="J56" s="1" t="s">
        <v>5</v>
      </c>
      <c r="M56" s="9" t="s">
        <v>79</v>
      </c>
      <c r="N56" s="9" t="s">
        <v>122</v>
      </c>
    </row>
    <row r="57" spans="1:14" x14ac:dyDescent="0.25">
      <c r="A57" s="1">
        <v>56</v>
      </c>
      <c r="C57" s="6">
        <v>43607</v>
      </c>
      <c r="D57" s="7">
        <v>0.625</v>
      </c>
      <c r="E57" s="1" t="s">
        <v>3</v>
      </c>
      <c r="F57" s="2" t="s">
        <v>49</v>
      </c>
      <c r="G57" s="1">
        <v>1</v>
      </c>
      <c r="H57" s="1">
        <v>0</v>
      </c>
      <c r="I57" s="9" t="s">
        <v>91</v>
      </c>
      <c r="J57" s="1" t="s">
        <v>4</v>
      </c>
      <c r="M57" s="9" t="s">
        <v>102</v>
      </c>
      <c r="N57" s="9" t="s">
        <v>46</v>
      </c>
    </row>
    <row r="58" spans="1:14" x14ac:dyDescent="0.25">
      <c r="A58" s="1">
        <v>57</v>
      </c>
      <c r="C58" s="6">
        <v>43613</v>
      </c>
      <c r="D58" s="7">
        <v>0.6875</v>
      </c>
      <c r="E58" s="1" t="s">
        <v>3</v>
      </c>
      <c r="F58" s="2" t="s">
        <v>49</v>
      </c>
      <c r="G58" s="1">
        <v>2</v>
      </c>
      <c r="H58" s="1">
        <v>1</v>
      </c>
      <c r="I58" s="9" t="s">
        <v>9</v>
      </c>
      <c r="J58" s="1" t="s">
        <v>4</v>
      </c>
      <c r="M58" s="9" t="s">
        <v>102</v>
      </c>
      <c r="N58" s="9" t="s">
        <v>46</v>
      </c>
    </row>
    <row r="59" spans="1:14" x14ac:dyDescent="0.25">
      <c r="A59" s="1">
        <v>58</v>
      </c>
      <c r="C59" s="6">
        <v>43617</v>
      </c>
      <c r="D59" s="7">
        <v>0.45833333333333331</v>
      </c>
      <c r="E59" s="1" t="s">
        <v>36</v>
      </c>
      <c r="F59" s="2" t="s">
        <v>49</v>
      </c>
      <c r="G59" s="1">
        <v>1</v>
      </c>
      <c r="H59" s="1">
        <v>1</v>
      </c>
      <c r="I59" s="9" t="s">
        <v>72</v>
      </c>
      <c r="J59" s="1" t="s">
        <v>5</v>
      </c>
      <c r="M59" s="9" t="s">
        <v>79</v>
      </c>
      <c r="N59" s="9" t="s">
        <v>122</v>
      </c>
    </row>
    <row r="60" spans="1:14" x14ac:dyDescent="0.25">
      <c r="A60" s="1">
        <v>59</v>
      </c>
      <c r="C60" s="6">
        <v>43622</v>
      </c>
      <c r="D60" s="7">
        <v>0.6875</v>
      </c>
      <c r="E60" s="1" t="s">
        <v>36</v>
      </c>
      <c r="F60" s="2" t="s">
        <v>49</v>
      </c>
      <c r="G60" s="1">
        <v>3</v>
      </c>
      <c r="H60" s="1">
        <v>3</v>
      </c>
      <c r="I60" s="9" t="s">
        <v>7</v>
      </c>
      <c r="J60" s="1" t="s">
        <v>5</v>
      </c>
      <c r="M60" s="9" t="s">
        <v>102</v>
      </c>
      <c r="N60" s="9" t="s">
        <v>46</v>
      </c>
    </row>
    <row r="61" spans="1:14" x14ac:dyDescent="0.25">
      <c r="A61" s="1">
        <v>60</v>
      </c>
      <c r="C61" s="6">
        <v>43625</v>
      </c>
      <c r="D61" s="7">
        <v>0.45833333333333331</v>
      </c>
      <c r="E61" s="1" t="s">
        <v>3</v>
      </c>
      <c r="F61" s="2" t="s">
        <v>49</v>
      </c>
      <c r="G61" s="1">
        <v>6</v>
      </c>
      <c r="H61" s="1">
        <v>1</v>
      </c>
      <c r="I61" s="9" t="s">
        <v>89</v>
      </c>
      <c r="J61" s="1" t="s">
        <v>4</v>
      </c>
      <c r="M61" s="9" t="s">
        <v>79</v>
      </c>
      <c r="N61" s="9" t="s">
        <v>122</v>
      </c>
    </row>
    <row r="62" spans="1:14" x14ac:dyDescent="0.25">
      <c r="A62" s="1">
        <v>61</v>
      </c>
      <c r="C62" s="6">
        <v>43628</v>
      </c>
      <c r="D62" s="7">
        <v>0.625</v>
      </c>
      <c r="E62" s="1" t="s">
        <v>3</v>
      </c>
      <c r="F62" s="2" t="s">
        <v>49</v>
      </c>
      <c r="G62" s="1">
        <v>2</v>
      </c>
      <c r="H62" s="1">
        <v>3</v>
      </c>
      <c r="I62" s="9" t="s">
        <v>77</v>
      </c>
      <c r="J62" s="1" t="s">
        <v>0</v>
      </c>
      <c r="M62" s="9" t="s">
        <v>102</v>
      </c>
      <c r="N62" s="9" t="s">
        <v>46</v>
      </c>
    </row>
    <row r="63" spans="1:14" x14ac:dyDescent="0.25">
      <c r="A63" s="1">
        <v>62</v>
      </c>
      <c r="C63" s="6">
        <v>43631</v>
      </c>
      <c r="D63" s="7">
        <v>0.45833333333333331</v>
      </c>
      <c r="E63" s="1" t="s">
        <v>3</v>
      </c>
      <c r="F63" s="2" t="s">
        <v>49</v>
      </c>
      <c r="G63" s="1">
        <v>4</v>
      </c>
      <c r="H63" s="1">
        <v>0</v>
      </c>
      <c r="I63" s="9" t="s">
        <v>88</v>
      </c>
      <c r="J63" s="1" t="s">
        <v>4</v>
      </c>
      <c r="M63" s="9" t="s">
        <v>79</v>
      </c>
      <c r="N63" s="9" t="s">
        <v>122</v>
      </c>
    </row>
    <row r="64" spans="1:14" x14ac:dyDescent="0.25">
      <c r="A64" s="1">
        <v>63</v>
      </c>
      <c r="C64" s="6">
        <v>43636</v>
      </c>
      <c r="D64" s="7">
        <v>0.45833333333333331</v>
      </c>
      <c r="E64" s="1" t="s">
        <v>36</v>
      </c>
      <c r="F64" s="2" t="s">
        <v>49</v>
      </c>
      <c r="G64" s="1">
        <v>1</v>
      </c>
      <c r="H64" s="1">
        <v>3</v>
      </c>
      <c r="I64" s="9" t="s">
        <v>59</v>
      </c>
      <c r="J64" s="1" t="s">
        <v>0</v>
      </c>
      <c r="M64" s="9" t="s">
        <v>79</v>
      </c>
      <c r="N64" s="9" t="s">
        <v>122</v>
      </c>
    </row>
    <row r="65" spans="1:14" x14ac:dyDescent="0.25">
      <c r="A65" s="1">
        <v>64</v>
      </c>
      <c r="C65" s="6">
        <v>43639</v>
      </c>
      <c r="D65" s="7">
        <v>0.83333333333333337</v>
      </c>
      <c r="E65" s="1" t="s">
        <v>36</v>
      </c>
      <c r="F65" s="2" t="s">
        <v>49</v>
      </c>
      <c r="G65" s="1">
        <v>1</v>
      </c>
      <c r="H65" s="1">
        <v>1</v>
      </c>
      <c r="I65" s="9" t="s">
        <v>6</v>
      </c>
      <c r="J65" s="1" t="s">
        <v>5</v>
      </c>
      <c r="M65" s="9" t="s">
        <v>102</v>
      </c>
      <c r="N65" s="9" t="s">
        <v>44</v>
      </c>
    </row>
    <row r="66" spans="1:14" x14ac:dyDescent="0.25">
      <c r="A66" s="1">
        <v>65</v>
      </c>
      <c r="C66" s="6">
        <v>43642</v>
      </c>
      <c r="D66" s="7">
        <v>0.89583333333333337</v>
      </c>
      <c r="E66" s="1" t="s">
        <v>3</v>
      </c>
      <c r="F66" s="2" t="s">
        <v>49</v>
      </c>
      <c r="G66" s="1">
        <v>0</v>
      </c>
      <c r="H66" s="1">
        <v>0</v>
      </c>
      <c r="I66" s="9" t="s">
        <v>6</v>
      </c>
      <c r="J66" s="1" t="s">
        <v>5</v>
      </c>
      <c r="K66" s="1">
        <v>4</v>
      </c>
      <c r="L66" s="1">
        <v>3</v>
      </c>
      <c r="M66" s="9" t="s">
        <v>102</v>
      </c>
      <c r="N66" s="9" t="s">
        <v>44</v>
      </c>
    </row>
    <row r="67" spans="1:14" x14ac:dyDescent="0.25">
      <c r="A67" s="1">
        <v>66</v>
      </c>
      <c r="C67" s="6">
        <v>43645</v>
      </c>
      <c r="D67" s="7">
        <v>0.45833333333333331</v>
      </c>
      <c r="E67" s="1" t="s">
        <v>3</v>
      </c>
      <c r="F67" s="2" t="s">
        <v>49</v>
      </c>
      <c r="G67" s="1">
        <v>2</v>
      </c>
      <c r="H67" s="1">
        <v>2</v>
      </c>
      <c r="I67" s="9" t="s">
        <v>26</v>
      </c>
      <c r="J67" s="1" t="s">
        <v>5</v>
      </c>
      <c r="M67" s="9" t="s">
        <v>79</v>
      </c>
      <c r="N67" s="9" t="s">
        <v>122</v>
      </c>
    </row>
    <row r="68" spans="1:14" x14ac:dyDescent="0.25">
      <c r="A68" s="1">
        <v>67</v>
      </c>
      <c r="C68" s="6">
        <v>43649</v>
      </c>
      <c r="D68" s="7">
        <v>0.79166666666666663</v>
      </c>
      <c r="E68" s="1" t="s">
        <v>36</v>
      </c>
      <c r="F68" s="2" t="s">
        <v>49</v>
      </c>
      <c r="G68" s="1">
        <v>2</v>
      </c>
      <c r="H68" s="1">
        <v>2</v>
      </c>
      <c r="I68" s="9" t="s">
        <v>7</v>
      </c>
      <c r="J68" s="1" t="s">
        <v>5</v>
      </c>
      <c r="M68" s="9" t="s">
        <v>102</v>
      </c>
      <c r="N68" s="9" t="s">
        <v>43</v>
      </c>
    </row>
    <row r="69" spans="1:14" x14ac:dyDescent="0.25">
      <c r="A69" s="1">
        <v>68</v>
      </c>
      <c r="C69" s="6">
        <v>43652</v>
      </c>
      <c r="D69" s="7">
        <v>0.45833333333333331</v>
      </c>
      <c r="E69" s="1" t="s">
        <v>36</v>
      </c>
      <c r="F69" s="2" t="s">
        <v>49</v>
      </c>
      <c r="G69" s="1">
        <v>0</v>
      </c>
      <c r="H69" s="1">
        <v>0</v>
      </c>
      <c r="I69" s="9" t="s">
        <v>87</v>
      </c>
      <c r="J69" s="1" t="s">
        <v>5</v>
      </c>
      <c r="M69" s="9" t="s">
        <v>79</v>
      </c>
      <c r="N69" s="9" t="s">
        <v>122</v>
      </c>
    </row>
    <row r="70" spans="1:14" x14ac:dyDescent="0.25">
      <c r="A70" s="1">
        <v>69</v>
      </c>
      <c r="C70" s="6">
        <v>43655</v>
      </c>
      <c r="D70" s="7">
        <v>0.6875</v>
      </c>
      <c r="E70" s="1" t="s">
        <v>3</v>
      </c>
      <c r="F70" s="2" t="s">
        <v>49</v>
      </c>
      <c r="G70" s="1">
        <v>0</v>
      </c>
      <c r="H70" s="1">
        <v>0</v>
      </c>
      <c r="I70" s="9" t="s">
        <v>7</v>
      </c>
      <c r="J70" s="1" t="s">
        <v>5</v>
      </c>
      <c r="K70" s="1">
        <v>3</v>
      </c>
      <c r="L70" s="1">
        <v>4</v>
      </c>
      <c r="M70" s="9" t="s">
        <v>102</v>
      </c>
      <c r="N70" s="9" t="s">
        <v>43</v>
      </c>
    </row>
    <row r="71" spans="1:14" x14ac:dyDescent="0.25">
      <c r="A71" s="1">
        <v>70</v>
      </c>
      <c r="C71" s="6">
        <v>43673</v>
      </c>
      <c r="D71" s="7">
        <v>0.45833333333333331</v>
      </c>
      <c r="E71" s="1" t="s">
        <v>36</v>
      </c>
      <c r="F71" s="2" t="s">
        <v>49</v>
      </c>
      <c r="G71" s="1">
        <v>3</v>
      </c>
      <c r="H71" s="1">
        <v>1</v>
      </c>
      <c r="I71" s="9" t="s">
        <v>8</v>
      </c>
      <c r="J71" s="1" t="s">
        <v>4</v>
      </c>
      <c r="M71" s="9" t="s">
        <v>79</v>
      </c>
      <c r="N71" s="9" t="s">
        <v>115</v>
      </c>
    </row>
    <row r="72" spans="1:14" x14ac:dyDescent="0.25">
      <c r="A72" s="1">
        <v>71</v>
      </c>
      <c r="C72" s="6">
        <v>43680</v>
      </c>
      <c r="D72" s="7">
        <v>0.45833333333333331</v>
      </c>
      <c r="E72" s="1" t="s">
        <v>3</v>
      </c>
      <c r="F72" s="2" t="s">
        <v>49</v>
      </c>
      <c r="G72" s="1">
        <v>4</v>
      </c>
      <c r="H72" s="1">
        <v>2</v>
      </c>
      <c r="I72" s="9" t="s">
        <v>85</v>
      </c>
      <c r="J72" s="1" t="s">
        <v>4</v>
      </c>
      <c r="M72" s="9" t="s">
        <v>79</v>
      </c>
      <c r="N72" s="9" t="s">
        <v>115</v>
      </c>
    </row>
    <row r="73" spans="1:14" x14ac:dyDescent="0.25">
      <c r="A73" s="1">
        <v>72</v>
      </c>
      <c r="C73" s="6">
        <v>43684</v>
      </c>
      <c r="D73" s="7">
        <v>0.8125</v>
      </c>
      <c r="E73" s="1" t="s">
        <v>3</v>
      </c>
      <c r="F73" s="2" t="s">
        <v>49</v>
      </c>
      <c r="G73" s="1">
        <v>1</v>
      </c>
      <c r="H73" s="1">
        <v>0</v>
      </c>
      <c r="I73" s="9" t="s">
        <v>86</v>
      </c>
      <c r="J73" s="1" t="s">
        <v>4</v>
      </c>
      <c r="M73" s="9" t="s">
        <v>107</v>
      </c>
      <c r="N73" s="9" t="s">
        <v>112</v>
      </c>
    </row>
    <row r="74" spans="1:14" x14ac:dyDescent="0.25">
      <c r="A74" s="1">
        <v>73</v>
      </c>
      <c r="C74" s="6">
        <v>43687</v>
      </c>
      <c r="D74" s="7">
        <v>0.45833333333333331</v>
      </c>
      <c r="E74" s="1" t="s">
        <v>3</v>
      </c>
      <c r="F74" s="2" t="s">
        <v>49</v>
      </c>
      <c r="G74" s="1">
        <v>3</v>
      </c>
      <c r="H74" s="1">
        <v>0</v>
      </c>
      <c r="I74" s="9" t="s">
        <v>10</v>
      </c>
      <c r="J74" s="1" t="s">
        <v>4</v>
      </c>
      <c r="M74" s="9" t="s">
        <v>79</v>
      </c>
      <c r="N74" s="9" t="s">
        <v>115</v>
      </c>
    </row>
    <row r="75" spans="1:14" x14ac:dyDescent="0.25">
      <c r="A75" s="1">
        <v>74</v>
      </c>
      <c r="C75" s="6">
        <v>43691</v>
      </c>
      <c r="D75" s="7">
        <v>0.625</v>
      </c>
      <c r="E75" s="1" t="s">
        <v>3</v>
      </c>
      <c r="F75" s="2" t="s">
        <v>49</v>
      </c>
      <c r="G75" s="1">
        <v>1</v>
      </c>
      <c r="H75" s="1">
        <v>0</v>
      </c>
      <c r="I75" s="9" t="s">
        <v>14</v>
      </c>
      <c r="J75" s="1" t="s">
        <v>4</v>
      </c>
      <c r="M75" s="9" t="s">
        <v>107</v>
      </c>
      <c r="N75" s="9" t="s">
        <v>111</v>
      </c>
    </row>
    <row r="76" spans="1:14" x14ac:dyDescent="0.25">
      <c r="A76" s="1">
        <v>75</v>
      </c>
      <c r="C76" s="6">
        <v>43694</v>
      </c>
      <c r="D76" s="7">
        <v>0.45833333333333331</v>
      </c>
      <c r="E76" s="1" t="s">
        <v>36</v>
      </c>
      <c r="F76" s="2" t="s">
        <v>49</v>
      </c>
      <c r="G76" s="1">
        <v>6</v>
      </c>
      <c r="H76" s="1">
        <v>0</v>
      </c>
      <c r="I76" s="9" t="s">
        <v>10</v>
      </c>
      <c r="J76" s="1" t="s">
        <v>4</v>
      </c>
      <c r="M76" s="9" t="s">
        <v>79</v>
      </c>
      <c r="N76" s="9" t="s">
        <v>115</v>
      </c>
    </row>
    <row r="77" spans="1:14" x14ac:dyDescent="0.25">
      <c r="A77" s="1">
        <v>76</v>
      </c>
      <c r="C77" s="6">
        <v>43698</v>
      </c>
      <c r="D77" s="7">
        <v>0.625</v>
      </c>
      <c r="E77" s="1" t="s">
        <v>36</v>
      </c>
      <c r="F77" s="2" t="s">
        <v>49</v>
      </c>
      <c r="G77" s="1">
        <v>5</v>
      </c>
      <c r="H77" s="1">
        <v>0</v>
      </c>
      <c r="I77" s="9" t="s">
        <v>14</v>
      </c>
      <c r="J77" s="1" t="s">
        <v>4</v>
      </c>
      <c r="M77" s="9" t="s">
        <v>107</v>
      </c>
      <c r="N77" s="9" t="s">
        <v>111</v>
      </c>
    </row>
    <row r="78" spans="1:14" x14ac:dyDescent="0.25">
      <c r="A78" s="1">
        <v>77</v>
      </c>
      <c r="C78" s="6">
        <v>43701</v>
      </c>
      <c r="D78" s="7">
        <v>0.45833333333333331</v>
      </c>
      <c r="E78" s="1" t="s">
        <v>36</v>
      </c>
      <c r="F78" s="2" t="s">
        <v>49</v>
      </c>
      <c r="G78" s="1">
        <v>2</v>
      </c>
      <c r="H78" s="1">
        <v>0</v>
      </c>
      <c r="I78" s="9" t="s">
        <v>85</v>
      </c>
      <c r="J78" s="1" t="s">
        <v>4</v>
      </c>
      <c r="M78" s="9" t="s">
        <v>79</v>
      </c>
      <c r="N78" s="9" t="s">
        <v>115</v>
      </c>
    </row>
    <row r="79" spans="1:14" x14ac:dyDescent="0.25">
      <c r="A79" s="1">
        <v>78</v>
      </c>
      <c r="C79" s="6">
        <v>43705</v>
      </c>
      <c r="D79" s="7">
        <v>0.83333333333333337</v>
      </c>
      <c r="E79" s="1" t="s">
        <v>3</v>
      </c>
      <c r="F79" s="2" t="s">
        <v>49</v>
      </c>
      <c r="G79" s="1">
        <v>4</v>
      </c>
      <c r="H79" s="1">
        <v>2</v>
      </c>
      <c r="I79" s="9" t="s">
        <v>84</v>
      </c>
      <c r="J79" s="1" t="s">
        <v>4</v>
      </c>
      <c r="M79" s="9" t="s">
        <v>107</v>
      </c>
      <c r="N79" s="9" t="s">
        <v>44</v>
      </c>
    </row>
    <row r="80" spans="1:14" x14ac:dyDescent="0.25">
      <c r="A80" s="1">
        <v>79</v>
      </c>
      <c r="C80" s="6">
        <v>43708</v>
      </c>
      <c r="D80" s="7">
        <v>0.45833333333333331</v>
      </c>
      <c r="E80" s="1" t="s">
        <v>3</v>
      </c>
      <c r="F80" s="2" t="s">
        <v>49</v>
      </c>
      <c r="G80" s="1">
        <v>2</v>
      </c>
      <c r="H80" s="1">
        <v>1</v>
      </c>
      <c r="I80" s="9" t="s">
        <v>8</v>
      </c>
      <c r="J80" s="1" t="s">
        <v>4</v>
      </c>
      <c r="M80" s="9" t="s">
        <v>79</v>
      </c>
      <c r="N80" s="9" t="s">
        <v>115</v>
      </c>
    </row>
    <row r="81" spans="1:14" x14ac:dyDescent="0.25">
      <c r="A81" s="1">
        <v>80</v>
      </c>
      <c r="C81" s="6">
        <v>43712</v>
      </c>
      <c r="D81" s="7">
        <v>0.625</v>
      </c>
      <c r="E81" s="1" t="s">
        <v>36</v>
      </c>
      <c r="F81" s="2" t="s">
        <v>49</v>
      </c>
      <c r="G81" s="1">
        <v>3</v>
      </c>
      <c r="H81" s="1">
        <v>0</v>
      </c>
      <c r="I81" s="9" t="s">
        <v>84</v>
      </c>
      <c r="J81" s="1" t="s">
        <v>4</v>
      </c>
      <c r="M81" s="9" t="s">
        <v>107</v>
      </c>
      <c r="N81" s="9" t="s">
        <v>44</v>
      </c>
    </row>
    <row r="82" spans="1:14" x14ac:dyDescent="0.25">
      <c r="A82" s="1">
        <v>81</v>
      </c>
      <c r="C82" s="6">
        <v>43715</v>
      </c>
      <c r="D82" s="7">
        <v>0.45833333333333331</v>
      </c>
      <c r="E82" s="1" t="s">
        <v>3</v>
      </c>
      <c r="F82" s="2" t="s">
        <v>49</v>
      </c>
      <c r="G82" s="1">
        <v>3</v>
      </c>
      <c r="H82" s="1">
        <v>0</v>
      </c>
      <c r="I82" s="9" t="s">
        <v>15</v>
      </c>
      <c r="J82" s="1" t="s">
        <v>4</v>
      </c>
      <c r="M82" s="9" t="s">
        <v>79</v>
      </c>
      <c r="N82" s="9" t="s">
        <v>118</v>
      </c>
    </row>
    <row r="83" spans="1:14" x14ac:dyDescent="0.25">
      <c r="A83" s="1">
        <v>82</v>
      </c>
      <c r="C83" s="6">
        <v>43719</v>
      </c>
      <c r="D83" s="7">
        <v>0.66666666666666663</v>
      </c>
      <c r="E83" s="1" t="s">
        <v>36</v>
      </c>
      <c r="F83" s="2" t="s">
        <v>49</v>
      </c>
      <c r="G83" s="1">
        <v>3</v>
      </c>
      <c r="H83" s="1">
        <v>1</v>
      </c>
      <c r="I83" s="9" t="s">
        <v>83</v>
      </c>
      <c r="J83" s="1" t="s">
        <v>4</v>
      </c>
      <c r="M83" s="9" t="s">
        <v>107</v>
      </c>
      <c r="N83" s="9" t="s">
        <v>43</v>
      </c>
    </row>
    <row r="84" spans="1:14" x14ac:dyDescent="0.25">
      <c r="A84" s="1">
        <v>83</v>
      </c>
      <c r="C84" s="6">
        <v>43722</v>
      </c>
      <c r="E84" s="1" t="s">
        <v>36</v>
      </c>
      <c r="F84" s="2" t="s">
        <v>49</v>
      </c>
      <c r="G84" s="1">
        <v>3</v>
      </c>
      <c r="H84" s="1">
        <v>1</v>
      </c>
      <c r="I84" s="9" t="s">
        <v>81</v>
      </c>
      <c r="J84" s="1" t="s">
        <v>4</v>
      </c>
      <c r="M84" s="9" t="s">
        <v>79</v>
      </c>
      <c r="N84" s="9" t="s">
        <v>118</v>
      </c>
    </row>
    <row r="85" spans="1:14" x14ac:dyDescent="0.25">
      <c r="A85" s="1">
        <v>84</v>
      </c>
      <c r="C85" s="6">
        <v>43726</v>
      </c>
      <c r="D85" s="7">
        <v>0.66666666666666663</v>
      </c>
      <c r="E85" s="1" t="s">
        <v>3</v>
      </c>
      <c r="F85" s="2" t="s">
        <v>49</v>
      </c>
      <c r="G85" s="1">
        <v>2</v>
      </c>
      <c r="H85" s="1">
        <v>0</v>
      </c>
      <c r="I85" s="9" t="s">
        <v>83</v>
      </c>
      <c r="J85" s="1" t="s">
        <v>4</v>
      </c>
      <c r="M85" s="9" t="s">
        <v>107</v>
      </c>
      <c r="N85" s="9" t="s">
        <v>43</v>
      </c>
    </row>
    <row r="86" spans="1:14" x14ac:dyDescent="0.25">
      <c r="A86" s="1">
        <v>85</v>
      </c>
      <c r="C86" s="6">
        <v>43729</v>
      </c>
      <c r="D86" s="7">
        <v>0.45833333333333331</v>
      </c>
      <c r="E86" s="1" t="s">
        <v>3</v>
      </c>
      <c r="F86" s="2" t="s">
        <v>49</v>
      </c>
      <c r="G86" s="1">
        <v>1</v>
      </c>
      <c r="H86" s="1">
        <v>2</v>
      </c>
      <c r="I86" s="9" t="s">
        <v>82</v>
      </c>
      <c r="J86" s="1" t="s">
        <v>0</v>
      </c>
      <c r="M86" s="9" t="s">
        <v>79</v>
      </c>
      <c r="N86" s="9" t="s">
        <v>118</v>
      </c>
    </row>
    <row r="87" spans="1:14" x14ac:dyDescent="0.25">
      <c r="A87" s="1">
        <v>86</v>
      </c>
      <c r="C87" s="6">
        <v>43734</v>
      </c>
      <c r="D87" s="7">
        <v>0.66666666666666663</v>
      </c>
      <c r="E87" s="1" t="s">
        <v>36</v>
      </c>
      <c r="F87" s="2" t="s">
        <v>49</v>
      </c>
      <c r="G87" s="1">
        <v>3</v>
      </c>
      <c r="H87" s="1">
        <v>2</v>
      </c>
      <c r="I87" s="9" t="s">
        <v>6</v>
      </c>
      <c r="J87" s="1" t="s">
        <v>4</v>
      </c>
      <c r="M87" s="9" t="s">
        <v>107</v>
      </c>
      <c r="N87" s="9" t="s">
        <v>42</v>
      </c>
    </row>
    <row r="88" spans="1:14" x14ac:dyDescent="0.25">
      <c r="A88" s="1">
        <v>87</v>
      </c>
      <c r="C88" s="6">
        <v>43737</v>
      </c>
      <c r="D88" s="7">
        <v>0.45833333333333331</v>
      </c>
      <c r="E88" s="1" t="s">
        <v>36</v>
      </c>
      <c r="F88" s="2" t="s">
        <v>49</v>
      </c>
      <c r="G88" s="1">
        <v>0</v>
      </c>
      <c r="H88" s="1">
        <v>0</v>
      </c>
      <c r="I88" s="9" t="s">
        <v>82</v>
      </c>
      <c r="J88" s="1" t="s">
        <v>5</v>
      </c>
      <c r="M88" s="9" t="s">
        <v>79</v>
      </c>
      <c r="N88" s="9" t="s">
        <v>118</v>
      </c>
    </row>
    <row r="89" spans="1:14" x14ac:dyDescent="0.25">
      <c r="A89" s="1">
        <v>88</v>
      </c>
      <c r="C89" s="6">
        <v>43740</v>
      </c>
      <c r="D89" s="7">
        <v>0.66666666666666663</v>
      </c>
      <c r="E89" s="1" t="s">
        <v>3</v>
      </c>
      <c r="F89" s="2" t="s">
        <v>49</v>
      </c>
      <c r="G89" s="1">
        <v>0</v>
      </c>
      <c r="H89" s="1">
        <v>2</v>
      </c>
      <c r="I89" s="9" t="s">
        <v>6</v>
      </c>
      <c r="J89" s="1" t="s">
        <v>0</v>
      </c>
      <c r="M89" s="9" t="s">
        <v>107</v>
      </c>
      <c r="N89" s="9" t="s">
        <v>42</v>
      </c>
    </row>
    <row r="90" spans="1:14" x14ac:dyDescent="0.25">
      <c r="A90" s="1">
        <v>89</v>
      </c>
      <c r="C90" s="6">
        <v>43743</v>
      </c>
      <c r="D90" s="7">
        <v>0.45833333333333331</v>
      </c>
      <c r="E90" s="1" t="s">
        <v>3</v>
      </c>
      <c r="F90" s="2" t="s">
        <v>49</v>
      </c>
      <c r="G90" s="1">
        <v>1</v>
      </c>
      <c r="H90" s="1">
        <v>1</v>
      </c>
      <c r="I90" s="9" t="s">
        <v>81</v>
      </c>
      <c r="J90" s="1" t="s">
        <v>5</v>
      </c>
      <c r="M90" s="9" t="s">
        <v>79</v>
      </c>
      <c r="N90" s="9" t="s">
        <v>118</v>
      </c>
    </row>
    <row r="91" spans="1:14" x14ac:dyDescent="0.25">
      <c r="A91" s="1">
        <v>90</v>
      </c>
      <c r="C91" s="6">
        <v>43750</v>
      </c>
      <c r="D91" s="7">
        <v>0.45833333333333331</v>
      </c>
      <c r="E91" s="1" t="s">
        <v>36</v>
      </c>
      <c r="F91" s="2" t="s">
        <v>49</v>
      </c>
      <c r="G91" s="1">
        <v>5</v>
      </c>
      <c r="H91" s="1">
        <v>0</v>
      </c>
      <c r="I91" s="9" t="s">
        <v>15</v>
      </c>
      <c r="J91" s="1" t="s">
        <v>4</v>
      </c>
      <c r="M91" s="9" t="s">
        <v>79</v>
      </c>
      <c r="N91" s="9" t="s">
        <v>118</v>
      </c>
    </row>
    <row r="92" spans="1:14" x14ac:dyDescent="0.25">
      <c r="A92" s="1">
        <v>91</v>
      </c>
      <c r="C92" s="6">
        <v>43757</v>
      </c>
      <c r="D92" s="7">
        <v>0.45833333333333331</v>
      </c>
      <c r="E92" s="1" t="s">
        <v>36</v>
      </c>
      <c r="F92" s="2" t="s">
        <v>49</v>
      </c>
      <c r="G92" s="1">
        <v>1</v>
      </c>
      <c r="H92" s="1">
        <v>1</v>
      </c>
      <c r="I92" s="9" t="s">
        <v>80</v>
      </c>
      <c r="J92" s="1" t="s">
        <v>5</v>
      </c>
      <c r="M92" s="9" t="s">
        <v>79</v>
      </c>
      <c r="N92" s="9" t="s">
        <v>44</v>
      </c>
    </row>
    <row r="93" spans="1:14" x14ac:dyDescent="0.25">
      <c r="A93" s="1">
        <v>92</v>
      </c>
      <c r="C93" s="6">
        <v>43764</v>
      </c>
      <c r="D93" s="7">
        <v>0.45833333333333331</v>
      </c>
      <c r="E93" s="1" t="s">
        <v>3</v>
      </c>
      <c r="F93" s="2" t="s">
        <v>49</v>
      </c>
      <c r="G93" s="1">
        <v>1</v>
      </c>
      <c r="H93" s="1">
        <v>0</v>
      </c>
      <c r="I93" s="9" t="s">
        <v>80</v>
      </c>
      <c r="J93" s="1" t="s">
        <v>4</v>
      </c>
      <c r="M93" s="9" t="s">
        <v>79</v>
      </c>
      <c r="N93" s="9" t="s">
        <v>44</v>
      </c>
    </row>
    <row r="94" spans="1:14" x14ac:dyDescent="0.25">
      <c r="A94" s="1">
        <v>93</v>
      </c>
      <c r="C94" s="6">
        <v>43771</v>
      </c>
      <c r="D94" s="7">
        <v>0.45833333333333331</v>
      </c>
      <c r="E94" s="1" t="s">
        <v>36</v>
      </c>
      <c r="F94" s="2" t="s">
        <v>49</v>
      </c>
      <c r="G94" s="1">
        <v>2</v>
      </c>
      <c r="H94" s="1">
        <v>1</v>
      </c>
      <c r="I94" s="9" t="s">
        <v>1</v>
      </c>
      <c r="J94" s="1" t="s">
        <v>4</v>
      </c>
      <c r="M94" s="9" t="s">
        <v>79</v>
      </c>
      <c r="N94" s="9" t="s">
        <v>43</v>
      </c>
    </row>
    <row r="95" spans="1:14" x14ac:dyDescent="0.25">
      <c r="A95" s="1">
        <v>94</v>
      </c>
      <c r="C95" s="6">
        <v>43778</v>
      </c>
      <c r="D95" s="7">
        <v>0.41666666666666669</v>
      </c>
      <c r="E95" s="1" t="s">
        <v>3</v>
      </c>
      <c r="F95" s="2" t="s">
        <v>49</v>
      </c>
      <c r="G95" s="1">
        <v>0</v>
      </c>
      <c r="H95" s="1">
        <v>1</v>
      </c>
      <c r="I95" s="9" t="s">
        <v>1</v>
      </c>
      <c r="J95" s="1" t="s">
        <v>0</v>
      </c>
      <c r="K95" s="1">
        <v>4</v>
      </c>
      <c r="L95" s="1">
        <v>2</v>
      </c>
      <c r="M95" s="9" t="s">
        <v>79</v>
      </c>
      <c r="N95" s="9" t="s">
        <v>43</v>
      </c>
    </row>
    <row r="96" spans="1:14" x14ac:dyDescent="0.25">
      <c r="A96" s="1">
        <v>95</v>
      </c>
      <c r="C96" s="6">
        <v>43785</v>
      </c>
      <c r="D96" s="7">
        <v>0.41666666666666669</v>
      </c>
      <c r="E96" s="1" t="s">
        <v>36</v>
      </c>
      <c r="F96" s="2" t="s">
        <v>49</v>
      </c>
      <c r="G96" s="1">
        <v>2</v>
      </c>
      <c r="H96" s="1">
        <v>0</v>
      </c>
      <c r="I96" s="9" t="s">
        <v>6</v>
      </c>
      <c r="J96" s="1" t="s">
        <v>4</v>
      </c>
      <c r="M96" s="9" t="s">
        <v>79</v>
      </c>
      <c r="N96" s="9" t="s">
        <v>42</v>
      </c>
    </row>
    <row r="97" spans="1:14" x14ac:dyDescent="0.25">
      <c r="A97" s="1">
        <v>96</v>
      </c>
      <c r="C97" s="6">
        <v>43789</v>
      </c>
      <c r="D97" s="7">
        <v>0.47916666666666669</v>
      </c>
      <c r="E97" s="1" t="s">
        <v>3</v>
      </c>
      <c r="F97" s="2" t="s">
        <v>49</v>
      </c>
      <c r="G97" s="1">
        <v>2</v>
      </c>
      <c r="H97" s="1">
        <v>4</v>
      </c>
      <c r="I97" s="9" t="s">
        <v>6</v>
      </c>
      <c r="J97" s="1" t="s">
        <v>0</v>
      </c>
      <c r="K97" s="1">
        <v>7</v>
      </c>
      <c r="L97" s="1">
        <v>6</v>
      </c>
      <c r="M97" s="9" t="s">
        <v>79</v>
      </c>
      <c r="N97" s="9" t="s">
        <v>42</v>
      </c>
    </row>
    <row r="98" spans="1:14" x14ac:dyDescent="0.25">
      <c r="A98" s="1">
        <v>97</v>
      </c>
      <c r="C98" s="6">
        <v>43902</v>
      </c>
      <c r="D98" s="7">
        <v>0.625</v>
      </c>
      <c r="E98" s="1" t="s">
        <v>36</v>
      </c>
      <c r="F98" s="2" t="s">
        <v>49</v>
      </c>
      <c r="G98" s="1">
        <v>4</v>
      </c>
      <c r="H98" s="1">
        <v>3</v>
      </c>
      <c r="I98" s="9" t="s">
        <v>71</v>
      </c>
      <c r="J98" s="1" t="s">
        <v>4</v>
      </c>
      <c r="M98" s="9" t="s">
        <v>103</v>
      </c>
      <c r="N98" s="9" t="s">
        <v>46</v>
      </c>
    </row>
    <row r="99" spans="1:14" x14ac:dyDescent="0.25">
      <c r="A99" s="1">
        <v>98</v>
      </c>
      <c r="C99" s="6">
        <v>44115</v>
      </c>
      <c r="D99" s="7">
        <v>0.85416666666666663</v>
      </c>
      <c r="E99" s="1" t="s">
        <v>3</v>
      </c>
      <c r="F99" s="2" t="s">
        <v>49</v>
      </c>
      <c r="G99" s="1">
        <v>3</v>
      </c>
      <c r="H99" s="1">
        <v>0</v>
      </c>
      <c r="I99" s="9" t="s">
        <v>91</v>
      </c>
      <c r="J99" s="1" t="s">
        <v>4</v>
      </c>
      <c r="M99" s="9" t="s">
        <v>103</v>
      </c>
      <c r="N99" s="9" t="s">
        <v>46</v>
      </c>
    </row>
    <row r="100" spans="1:14" x14ac:dyDescent="0.25">
      <c r="A100" s="1">
        <v>99</v>
      </c>
      <c r="C100" s="6">
        <v>44122</v>
      </c>
      <c r="D100" s="7">
        <v>0.625</v>
      </c>
      <c r="E100" s="1" t="s">
        <v>36</v>
      </c>
      <c r="F100" s="2" t="s">
        <v>49</v>
      </c>
      <c r="G100" s="1">
        <v>2</v>
      </c>
      <c r="H100" s="1">
        <v>1</v>
      </c>
      <c r="I100" s="9" t="s">
        <v>16</v>
      </c>
      <c r="J100" s="1" t="s">
        <v>4</v>
      </c>
      <c r="M100" s="9" t="s">
        <v>103</v>
      </c>
      <c r="N100" s="9" t="s">
        <v>46</v>
      </c>
    </row>
    <row r="101" spans="1:14" x14ac:dyDescent="0.25">
      <c r="A101" s="1">
        <v>100</v>
      </c>
      <c r="C101" s="6">
        <v>44127</v>
      </c>
      <c r="D101" s="7">
        <v>0.625</v>
      </c>
      <c r="E101" s="1" t="s">
        <v>3</v>
      </c>
      <c r="F101" s="2" t="s">
        <v>49</v>
      </c>
      <c r="G101" s="1">
        <v>2</v>
      </c>
      <c r="H101" s="1">
        <v>0</v>
      </c>
      <c r="I101" s="9" t="s">
        <v>9</v>
      </c>
      <c r="J101" s="1" t="s">
        <v>4</v>
      </c>
      <c r="M101" s="9" t="s">
        <v>103</v>
      </c>
      <c r="N101" s="9" t="s">
        <v>46</v>
      </c>
    </row>
    <row r="102" spans="1:14" x14ac:dyDescent="0.25">
      <c r="A102" s="1">
        <v>101</v>
      </c>
      <c r="C102" s="6">
        <v>44131</v>
      </c>
      <c r="D102" s="7">
        <v>0.625</v>
      </c>
      <c r="E102" s="1" t="s">
        <v>36</v>
      </c>
      <c r="F102" s="2" t="s">
        <v>49</v>
      </c>
      <c r="G102" s="1">
        <v>3</v>
      </c>
      <c r="H102" s="1">
        <v>0</v>
      </c>
      <c r="I102" s="9" t="s">
        <v>23</v>
      </c>
      <c r="J102" s="1" t="s">
        <v>4</v>
      </c>
      <c r="M102" s="9" t="s">
        <v>103</v>
      </c>
      <c r="N102" s="9" t="s">
        <v>46</v>
      </c>
    </row>
    <row r="103" spans="1:14" x14ac:dyDescent="0.25">
      <c r="A103" s="1">
        <v>102</v>
      </c>
      <c r="C103" s="6">
        <v>44135</v>
      </c>
      <c r="D103" s="7">
        <v>0.625</v>
      </c>
      <c r="E103" s="1" t="s">
        <v>3</v>
      </c>
      <c r="F103" s="2" t="s">
        <v>49</v>
      </c>
      <c r="G103" s="1">
        <v>0</v>
      </c>
      <c r="H103" s="1">
        <v>2</v>
      </c>
      <c r="I103" s="9" t="s">
        <v>19</v>
      </c>
      <c r="J103" s="1" t="s">
        <v>0</v>
      </c>
      <c r="M103" s="9" t="s">
        <v>103</v>
      </c>
      <c r="N103" s="9" t="s">
        <v>46</v>
      </c>
    </row>
    <row r="104" spans="1:14" x14ac:dyDescent="0.25">
      <c r="A104" s="1">
        <v>103</v>
      </c>
      <c r="C104" s="6">
        <v>44138</v>
      </c>
      <c r="D104" s="7">
        <v>0.625</v>
      </c>
      <c r="E104" s="1" t="s">
        <v>3</v>
      </c>
      <c r="F104" s="2" t="s">
        <v>49</v>
      </c>
      <c r="G104" s="1">
        <v>2</v>
      </c>
      <c r="H104" s="1">
        <v>1</v>
      </c>
      <c r="I104" s="9" t="s">
        <v>7</v>
      </c>
      <c r="J104" s="1" t="s">
        <v>4</v>
      </c>
      <c r="M104" s="9" t="s">
        <v>103</v>
      </c>
      <c r="N104" s="9" t="s">
        <v>46</v>
      </c>
    </row>
    <row r="105" spans="1:14" x14ac:dyDescent="0.25">
      <c r="A105" s="1">
        <v>104</v>
      </c>
      <c r="C105" s="6">
        <v>44142</v>
      </c>
      <c r="D105" s="7">
        <v>0.625</v>
      </c>
      <c r="E105" s="1" t="s">
        <v>36</v>
      </c>
      <c r="F105" s="2" t="s">
        <v>49</v>
      </c>
      <c r="G105" s="1">
        <v>5</v>
      </c>
      <c r="H105" s="1">
        <v>3</v>
      </c>
      <c r="I105" s="9" t="s">
        <v>75</v>
      </c>
      <c r="J105" s="1" t="s">
        <v>4</v>
      </c>
      <c r="M105" s="9" t="s">
        <v>103</v>
      </c>
      <c r="N105" s="9" t="s">
        <v>46</v>
      </c>
    </row>
    <row r="106" spans="1:14" x14ac:dyDescent="0.25">
      <c r="A106" s="1">
        <v>105</v>
      </c>
      <c r="C106" s="6">
        <v>44145</v>
      </c>
      <c r="D106" s="7">
        <v>0.625</v>
      </c>
      <c r="E106" s="1" t="s">
        <v>3</v>
      </c>
      <c r="F106" s="2" t="s">
        <v>49</v>
      </c>
      <c r="G106" s="1">
        <v>3</v>
      </c>
      <c r="H106" s="1">
        <v>2</v>
      </c>
      <c r="I106" s="9" t="s">
        <v>18</v>
      </c>
      <c r="J106" s="1" t="s">
        <v>4</v>
      </c>
      <c r="M106" s="9" t="s">
        <v>103</v>
      </c>
      <c r="N106" s="9" t="s">
        <v>46</v>
      </c>
    </row>
    <row r="107" spans="1:14" x14ac:dyDescent="0.25">
      <c r="A107" s="1">
        <v>106</v>
      </c>
      <c r="C107" s="6">
        <v>44153</v>
      </c>
      <c r="D107" s="7">
        <v>0.625</v>
      </c>
      <c r="E107" s="1" t="s">
        <v>3</v>
      </c>
      <c r="F107" s="2" t="s">
        <v>49</v>
      </c>
      <c r="G107" s="1">
        <v>2</v>
      </c>
      <c r="H107" s="1">
        <v>3</v>
      </c>
      <c r="I107" s="9" t="s">
        <v>1</v>
      </c>
      <c r="J107" s="1" t="s">
        <v>0</v>
      </c>
      <c r="M107" s="9" t="s">
        <v>103</v>
      </c>
      <c r="N107" s="9" t="s">
        <v>44</v>
      </c>
    </row>
    <row r="108" spans="1:14" x14ac:dyDescent="0.25">
      <c r="A108" s="1">
        <v>107</v>
      </c>
      <c r="C108" s="6">
        <v>44157</v>
      </c>
      <c r="D108" s="7">
        <v>0.625</v>
      </c>
      <c r="E108" s="1" t="s">
        <v>36</v>
      </c>
      <c r="F108" s="2" t="s">
        <v>49</v>
      </c>
      <c r="G108" s="1">
        <v>2</v>
      </c>
      <c r="H108" s="1">
        <v>1</v>
      </c>
      <c r="I108" s="9" t="s">
        <v>1</v>
      </c>
      <c r="J108" s="1" t="s">
        <v>4</v>
      </c>
      <c r="K108" s="1">
        <v>4</v>
      </c>
      <c r="L108" s="1">
        <v>3</v>
      </c>
      <c r="M108" s="9" t="s">
        <v>103</v>
      </c>
      <c r="N108" s="9" t="s">
        <v>44</v>
      </c>
    </row>
    <row r="109" spans="1:14" x14ac:dyDescent="0.25">
      <c r="A109" s="1">
        <v>108</v>
      </c>
      <c r="C109" s="6">
        <v>44159</v>
      </c>
      <c r="D109" s="7">
        <v>0.75</v>
      </c>
      <c r="E109" s="1" t="s">
        <v>36</v>
      </c>
      <c r="F109" s="2" t="s">
        <v>49</v>
      </c>
      <c r="G109" s="1">
        <v>8</v>
      </c>
      <c r="H109" s="1">
        <v>1</v>
      </c>
      <c r="I109" s="9" t="s">
        <v>86</v>
      </c>
      <c r="J109" s="1" t="s">
        <v>4</v>
      </c>
      <c r="M109" s="9" t="s">
        <v>108</v>
      </c>
      <c r="N109" s="9" t="s">
        <v>112</v>
      </c>
    </row>
    <row r="110" spans="1:14" x14ac:dyDescent="0.25">
      <c r="A110" s="1">
        <v>109</v>
      </c>
      <c r="C110" s="6">
        <v>44162</v>
      </c>
      <c r="D110" s="7">
        <v>0.65625</v>
      </c>
      <c r="E110" s="1" t="s">
        <v>36</v>
      </c>
      <c r="F110" s="2" t="s">
        <v>49</v>
      </c>
      <c r="G110" s="1">
        <v>2</v>
      </c>
      <c r="H110" s="1">
        <v>1</v>
      </c>
      <c r="I110" s="9" t="s">
        <v>71</v>
      </c>
      <c r="J110" s="1" t="s">
        <v>4</v>
      </c>
      <c r="M110" s="9" t="s">
        <v>103</v>
      </c>
      <c r="N110" s="9" t="s">
        <v>43</v>
      </c>
    </row>
    <row r="111" spans="1:14" x14ac:dyDescent="0.25">
      <c r="A111" s="1">
        <v>110</v>
      </c>
      <c r="C111" s="6">
        <v>44167</v>
      </c>
      <c r="D111" s="7">
        <v>0.625</v>
      </c>
      <c r="E111" s="1" t="s">
        <v>36</v>
      </c>
      <c r="F111" s="2" t="s">
        <v>49</v>
      </c>
      <c r="G111" s="1">
        <v>1</v>
      </c>
      <c r="H111" s="1">
        <v>0</v>
      </c>
      <c r="I111" s="9" t="s">
        <v>90</v>
      </c>
      <c r="J111" s="1" t="s">
        <v>4</v>
      </c>
      <c r="M111" s="9" t="s">
        <v>108</v>
      </c>
      <c r="N111" s="9" t="s">
        <v>111</v>
      </c>
    </row>
    <row r="112" spans="1:14" x14ac:dyDescent="0.25">
      <c r="A112" s="1">
        <v>111</v>
      </c>
      <c r="C112" s="6">
        <v>44172</v>
      </c>
      <c r="D112" s="7">
        <v>0.625</v>
      </c>
      <c r="E112" s="1" t="s">
        <v>3</v>
      </c>
      <c r="F112" s="2" t="s">
        <v>49</v>
      </c>
      <c r="G112" s="1">
        <v>2</v>
      </c>
      <c r="H112" s="1">
        <v>3</v>
      </c>
      <c r="I112" s="9" t="s">
        <v>71</v>
      </c>
      <c r="J112" s="1" t="s">
        <v>0</v>
      </c>
      <c r="K112" s="1">
        <v>5</v>
      </c>
      <c r="L112" s="1">
        <v>6</v>
      </c>
      <c r="M112" s="9" t="s">
        <v>103</v>
      </c>
      <c r="N112" s="9" t="s">
        <v>43</v>
      </c>
    </row>
    <row r="113" spans="1:14" x14ac:dyDescent="0.25">
      <c r="A113" s="1">
        <v>112</v>
      </c>
      <c r="C113" s="6">
        <v>44175</v>
      </c>
      <c r="D113" s="7">
        <v>0.625</v>
      </c>
      <c r="E113" s="1" t="s">
        <v>3</v>
      </c>
      <c r="F113" s="2" t="s">
        <v>49</v>
      </c>
      <c r="G113" s="1">
        <v>3</v>
      </c>
      <c r="H113" s="1">
        <v>1</v>
      </c>
      <c r="I113" s="9" t="s">
        <v>90</v>
      </c>
      <c r="J113" s="1" t="s">
        <v>4</v>
      </c>
      <c r="M113" s="9" t="s">
        <v>108</v>
      </c>
      <c r="N113" s="9" t="s">
        <v>111</v>
      </c>
    </row>
    <row r="114" spans="1:14" x14ac:dyDescent="0.25">
      <c r="A114" s="1">
        <v>113</v>
      </c>
      <c r="C114" s="6">
        <v>44202</v>
      </c>
      <c r="D114" s="7">
        <v>0.66666666666666663</v>
      </c>
      <c r="E114" s="1" t="s">
        <v>36</v>
      </c>
      <c r="F114" s="2" t="s">
        <v>49</v>
      </c>
      <c r="G114" s="1">
        <v>4</v>
      </c>
      <c r="H114" s="1">
        <v>0</v>
      </c>
      <c r="I114" s="9" t="s">
        <v>78</v>
      </c>
      <c r="J114" s="1" t="s">
        <v>4</v>
      </c>
      <c r="M114" s="9" t="s">
        <v>108</v>
      </c>
      <c r="N114" s="9" t="s">
        <v>44</v>
      </c>
    </row>
    <row r="115" spans="1:14" x14ac:dyDescent="0.25">
      <c r="A115" s="1">
        <v>114</v>
      </c>
      <c r="C115" s="6">
        <v>44206</v>
      </c>
      <c r="D115" s="7">
        <v>0.66666666666666663</v>
      </c>
      <c r="E115" s="1" t="s">
        <v>3</v>
      </c>
      <c r="F115" s="2" t="s">
        <v>49</v>
      </c>
      <c r="G115" s="1">
        <v>1</v>
      </c>
      <c r="H115" s="1">
        <v>0</v>
      </c>
      <c r="I115" s="9" t="s">
        <v>78</v>
      </c>
      <c r="J115" s="1" t="s">
        <v>4</v>
      </c>
      <c r="M115" s="9" t="s">
        <v>108</v>
      </c>
      <c r="N115" s="9" t="s">
        <v>44</v>
      </c>
    </row>
    <row r="116" spans="1:14" x14ac:dyDescent="0.25">
      <c r="A116" s="1">
        <v>115</v>
      </c>
      <c r="C116" s="6">
        <v>44211</v>
      </c>
      <c r="D116" s="7">
        <v>0.69791666666666663</v>
      </c>
      <c r="E116" s="1" t="s">
        <v>3</v>
      </c>
      <c r="F116" s="2" t="s">
        <v>49</v>
      </c>
      <c r="G116" s="1">
        <v>2</v>
      </c>
      <c r="H116" s="1">
        <v>0</v>
      </c>
      <c r="I116" s="9" t="s">
        <v>6</v>
      </c>
      <c r="J116" s="1" t="s">
        <v>4</v>
      </c>
      <c r="M116" s="9" t="s">
        <v>108</v>
      </c>
      <c r="N116" s="9" t="s">
        <v>43</v>
      </c>
    </row>
    <row r="117" spans="1:14" x14ac:dyDescent="0.25">
      <c r="A117" s="1">
        <v>116</v>
      </c>
      <c r="C117" s="6">
        <v>44217</v>
      </c>
      <c r="D117" s="7">
        <v>0.64583333333333337</v>
      </c>
      <c r="E117" s="1" t="s">
        <v>36</v>
      </c>
      <c r="F117" s="2" t="s">
        <v>49</v>
      </c>
      <c r="G117" s="1">
        <v>0</v>
      </c>
      <c r="H117" s="1">
        <v>2</v>
      </c>
      <c r="I117" s="9" t="s">
        <v>6</v>
      </c>
      <c r="J117" s="1" t="s">
        <v>0</v>
      </c>
      <c r="K117" s="1">
        <v>5</v>
      </c>
      <c r="L117" s="1">
        <v>4</v>
      </c>
      <c r="M117" s="9" t="s">
        <v>108</v>
      </c>
      <c r="N117" s="9" t="s">
        <v>43</v>
      </c>
    </row>
    <row r="118" spans="1:14" x14ac:dyDescent="0.25">
      <c r="A118" s="1">
        <v>117</v>
      </c>
      <c r="C118" s="6">
        <v>44221</v>
      </c>
      <c r="D118" s="7">
        <v>0.83333333333333337</v>
      </c>
      <c r="E118" s="1" t="s">
        <v>36</v>
      </c>
      <c r="F118" s="2" t="s">
        <v>49</v>
      </c>
      <c r="G118" s="1">
        <v>0</v>
      </c>
      <c r="H118" s="1">
        <v>0</v>
      </c>
      <c r="I118" s="9" t="s">
        <v>71</v>
      </c>
      <c r="J118" s="1" t="s">
        <v>5</v>
      </c>
      <c r="M118" s="9" t="s">
        <v>108</v>
      </c>
      <c r="N118" s="9" t="s">
        <v>42</v>
      </c>
    </row>
    <row r="119" spans="1:14" x14ac:dyDescent="0.25">
      <c r="A119" s="1">
        <v>118</v>
      </c>
      <c r="C119" s="6">
        <v>44225</v>
      </c>
      <c r="D119" s="7">
        <v>0.72916666666666663</v>
      </c>
      <c r="E119" s="1" t="s">
        <v>3</v>
      </c>
      <c r="F119" s="2" t="s">
        <v>49</v>
      </c>
      <c r="G119" s="1">
        <v>2</v>
      </c>
      <c r="H119" s="1">
        <v>1</v>
      </c>
      <c r="I119" s="9" t="s">
        <v>71</v>
      </c>
      <c r="J119" s="1" t="s">
        <v>4</v>
      </c>
      <c r="M119" s="9" t="s">
        <v>108</v>
      </c>
      <c r="N119" s="9" t="s">
        <v>42</v>
      </c>
    </row>
    <row r="120" spans="1:14" x14ac:dyDescent="0.25">
      <c r="A120" s="1">
        <v>119</v>
      </c>
      <c r="C120" s="6">
        <v>44237</v>
      </c>
      <c r="D120" s="7">
        <v>0.79166666666666663</v>
      </c>
      <c r="E120" s="1" t="s">
        <v>3</v>
      </c>
      <c r="F120" s="2" t="s">
        <v>49</v>
      </c>
      <c r="G120" s="1">
        <v>1</v>
      </c>
      <c r="H120" s="1">
        <v>1</v>
      </c>
      <c r="I120" s="9" t="s">
        <v>71</v>
      </c>
      <c r="J120" s="1" t="s">
        <v>5</v>
      </c>
      <c r="K120" s="1">
        <v>4</v>
      </c>
      <c r="L120" s="1">
        <v>2</v>
      </c>
      <c r="M120" s="9" t="s">
        <v>110</v>
      </c>
      <c r="N120" s="9" t="s">
        <v>42</v>
      </c>
    </row>
    <row r="121" spans="1:14" x14ac:dyDescent="0.25">
      <c r="A121" s="1">
        <v>120</v>
      </c>
      <c r="C121" s="6">
        <v>44323</v>
      </c>
      <c r="D121" s="7">
        <v>0.64583333333333337</v>
      </c>
      <c r="E121" s="1" t="s">
        <v>3</v>
      </c>
      <c r="F121" s="2" t="s">
        <v>49</v>
      </c>
      <c r="G121" s="1">
        <v>1</v>
      </c>
      <c r="H121" s="1">
        <v>1</v>
      </c>
      <c r="I121" s="9" t="s">
        <v>18</v>
      </c>
      <c r="J121" s="1" t="s">
        <v>5</v>
      </c>
      <c r="M121" s="9" t="s">
        <v>104</v>
      </c>
      <c r="N121" s="9" t="s">
        <v>123</v>
      </c>
    </row>
    <row r="122" spans="1:14" x14ac:dyDescent="0.25">
      <c r="A122" s="1">
        <v>121</v>
      </c>
      <c r="C122" s="6">
        <v>44331</v>
      </c>
      <c r="D122" s="7">
        <v>0.625</v>
      </c>
      <c r="E122" s="1" t="s">
        <v>36</v>
      </c>
      <c r="F122" s="2" t="s">
        <v>49</v>
      </c>
      <c r="G122" s="1">
        <v>5</v>
      </c>
      <c r="H122" s="1">
        <v>2</v>
      </c>
      <c r="I122" s="9" t="s">
        <v>77</v>
      </c>
      <c r="J122" s="1" t="s">
        <v>4</v>
      </c>
      <c r="M122" s="9" t="s">
        <v>104</v>
      </c>
      <c r="N122" s="9" t="s">
        <v>123</v>
      </c>
    </row>
    <row r="123" spans="1:14" x14ac:dyDescent="0.25">
      <c r="A123" s="1">
        <v>122</v>
      </c>
      <c r="C123" s="6">
        <v>44337</v>
      </c>
      <c r="D123" s="7">
        <v>0.625</v>
      </c>
      <c r="E123" s="1" t="s">
        <v>3</v>
      </c>
      <c r="F123" s="2" t="s">
        <v>49</v>
      </c>
      <c r="G123" s="1">
        <v>4</v>
      </c>
      <c r="H123" s="1">
        <v>0</v>
      </c>
      <c r="I123" s="9" t="s">
        <v>76</v>
      </c>
      <c r="J123" s="1" t="s">
        <v>4</v>
      </c>
      <c r="M123" s="9" t="s">
        <v>104</v>
      </c>
      <c r="N123" s="9" t="s">
        <v>123</v>
      </c>
    </row>
    <row r="124" spans="1:14" x14ac:dyDescent="0.25">
      <c r="A124" s="1">
        <v>123</v>
      </c>
      <c r="C124" s="6">
        <v>44341</v>
      </c>
      <c r="D124" s="7">
        <v>0.79166666666666663</v>
      </c>
      <c r="E124" s="1" t="s">
        <v>36</v>
      </c>
      <c r="F124" s="2" t="s">
        <v>49</v>
      </c>
      <c r="G124" s="1">
        <v>0</v>
      </c>
      <c r="H124" s="1">
        <v>1</v>
      </c>
      <c r="I124" s="9" t="s">
        <v>7</v>
      </c>
      <c r="J124" s="1" t="s">
        <v>0</v>
      </c>
      <c r="M124" s="9" t="s">
        <v>104</v>
      </c>
      <c r="N124" s="9" t="s">
        <v>123</v>
      </c>
    </row>
    <row r="125" spans="1:14" x14ac:dyDescent="0.25">
      <c r="A125" s="1">
        <v>124</v>
      </c>
      <c r="C125" s="6">
        <v>44354</v>
      </c>
      <c r="D125" s="7">
        <v>0.625</v>
      </c>
      <c r="E125" s="1" t="s">
        <v>3</v>
      </c>
      <c r="F125" s="2" t="s">
        <v>49</v>
      </c>
      <c r="G125" s="1">
        <v>4</v>
      </c>
      <c r="H125" s="1">
        <v>0</v>
      </c>
      <c r="I125" s="9" t="s">
        <v>14</v>
      </c>
      <c r="J125" s="1" t="s">
        <v>4</v>
      </c>
      <c r="M125" s="9" t="s">
        <v>104</v>
      </c>
      <c r="N125" s="9" t="s">
        <v>123</v>
      </c>
    </row>
    <row r="126" spans="1:14" x14ac:dyDescent="0.25">
      <c r="A126" s="1">
        <v>125</v>
      </c>
      <c r="C126" s="6">
        <v>44359</v>
      </c>
      <c r="D126" s="7">
        <v>0.625</v>
      </c>
      <c r="E126" s="1" t="s">
        <v>36</v>
      </c>
      <c r="F126" s="2" t="s">
        <v>49</v>
      </c>
      <c r="G126" s="1">
        <v>1</v>
      </c>
      <c r="H126" s="1">
        <v>1</v>
      </c>
      <c r="I126" s="9" t="s">
        <v>22</v>
      </c>
      <c r="J126" s="1" t="s">
        <v>5</v>
      </c>
      <c r="M126" s="9" t="s">
        <v>104</v>
      </c>
      <c r="N126" s="9" t="s">
        <v>123</v>
      </c>
    </row>
    <row r="127" spans="1:14" x14ac:dyDescent="0.25">
      <c r="A127" s="1">
        <v>126</v>
      </c>
      <c r="C127" s="6">
        <v>44364</v>
      </c>
      <c r="D127" s="7">
        <v>0.76041666666666663</v>
      </c>
      <c r="E127" s="1" t="s">
        <v>36</v>
      </c>
      <c r="F127" s="2" t="s">
        <v>49</v>
      </c>
      <c r="G127" s="1">
        <v>2</v>
      </c>
      <c r="H127" s="1">
        <v>0</v>
      </c>
      <c r="I127" s="9" t="s">
        <v>20</v>
      </c>
      <c r="J127" s="1" t="s">
        <v>4</v>
      </c>
      <c r="M127" s="9" t="s">
        <v>104</v>
      </c>
      <c r="N127" s="9" t="s">
        <v>123</v>
      </c>
    </row>
    <row r="128" spans="1:14" x14ac:dyDescent="0.25">
      <c r="A128" s="1">
        <v>127</v>
      </c>
      <c r="C128" s="6">
        <v>44376</v>
      </c>
      <c r="D128" s="7">
        <v>0.625</v>
      </c>
      <c r="E128" s="1" t="s">
        <v>3</v>
      </c>
      <c r="F128" s="2" t="s">
        <v>49</v>
      </c>
      <c r="G128" s="1">
        <v>2</v>
      </c>
      <c r="H128" s="1">
        <v>1</v>
      </c>
      <c r="I128" s="9" t="s">
        <v>75</v>
      </c>
      <c r="J128" s="1" t="s">
        <v>4</v>
      </c>
      <c r="M128" s="9" t="s">
        <v>104</v>
      </c>
      <c r="N128" s="9" t="s">
        <v>123</v>
      </c>
    </row>
    <row r="129" spans="1:14" x14ac:dyDescent="0.25">
      <c r="A129" s="1">
        <v>128</v>
      </c>
      <c r="C129" s="6">
        <v>44380</v>
      </c>
      <c r="D129" s="7">
        <v>0.625</v>
      </c>
      <c r="E129" s="1" t="s">
        <v>36</v>
      </c>
      <c r="F129" s="2" t="s">
        <v>49</v>
      </c>
      <c r="G129" s="1">
        <v>1</v>
      </c>
      <c r="H129" s="1">
        <v>3</v>
      </c>
      <c r="I129" s="9" t="s">
        <v>6</v>
      </c>
      <c r="J129" s="1" t="s">
        <v>0</v>
      </c>
      <c r="M129" s="9" t="s">
        <v>104</v>
      </c>
      <c r="N129" s="9" t="s">
        <v>123</v>
      </c>
    </row>
    <row r="130" spans="1:14" x14ac:dyDescent="0.25">
      <c r="A130" s="1">
        <v>129</v>
      </c>
      <c r="C130" s="6">
        <v>44385</v>
      </c>
      <c r="D130" s="7">
        <v>0.72916666666666663</v>
      </c>
      <c r="E130" s="1" t="s">
        <v>36</v>
      </c>
      <c r="F130" s="2" t="s">
        <v>49</v>
      </c>
      <c r="G130" s="1">
        <v>4</v>
      </c>
      <c r="H130" s="1">
        <v>1</v>
      </c>
      <c r="I130" s="9" t="s">
        <v>71</v>
      </c>
      <c r="J130" s="1" t="s">
        <v>4</v>
      </c>
      <c r="M130" s="9" t="s">
        <v>104</v>
      </c>
      <c r="N130" s="9" t="s">
        <v>44</v>
      </c>
    </row>
    <row r="131" spans="1:14" x14ac:dyDescent="0.25">
      <c r="A131" s="1">
        <v>130</v>
      </c>
      <c r="C131" s="6">
        <v>44392</v>
      </c>
      <c r="D131" s="7">
        <v>0.89583333333333337</v>
      </c>
      <c r="E131" s="1" t="s">
        <v>3</v>
      </c>
      <c r="F131" s="2" t="s">
        <v>49</v>
      </c>
      <c r="G131" s="1">
        <v>0</v>
      </c>
      <c r="H131" s="1">
        <v>2</v>
      </c>
      <c r="I131" s="9" t="s">
        <v>71</v>
      </c>
      <c r="J131" s="1" t="s">
        <v>0</v>
      </c>
      <c r="M131" s="9" t="s">
        <v>104</v>
      </c>
      <c r="N131" s="9" t="s">
        <v>44</v>
      </c>
    </row>
    <row r="132" spans="1:14" x14ac:dyDescent="0.25">
      <c r="A132" s="1">
        <v>131</v>
      </c>
      <c r="C132" s="6">
        <v>44401</v>
      </c>
      <c r="D132" s="7">
        <v>0.58333333333333337</v>
      </c>
      <c r="E132" s="1" t="s">
        <v>36</v>
      </c>
      <c r="F132" s="2" t="s">
        <v>49</v>
      </c>
      <c r="G132" s="1">
        <v>3</v>
      </c>
      <c r="H132" s="1">
        <v>3</v>
      </c>
      <c r="I132" s="9" t="s">
        <v>7</v>
      </c>
      <c r="J132" s="1" t="s">
        <v>5</v>
      </c>
      <c r="M132" s="9" t="s">
        <v>104</v>
      </c>
      <c r="N132" s="9" t="s">
        <v>43</v>
      </c>
    </row>
    <row r="133" spans="1:14" x14ac:dyDescent="0.25">
      <c r="A133" s="1">
        <v>132</v>
      </c>
      <c r="C133" s="6">
        <v>44408</v>
      </c>
      <c r="D133" s="7">
        <v>0.58333333333333337</v>
      </c>
      <c r="E133" s="1" t="s">
        <v>3</v>
      </c>
      <c r="F133" s="2" t="s">
        <v>49</v>
      </c>
      <c r="G133" s="1">
        <v>1</v>
      </c>
      <c r="H133" s="1">
        <v>2</v>
      </c>
      <c r="I133" s="9" t="s">
        <v>7</v>
      </c>
      <c r="J133" s="1" t="s">
        <v>0</v>
      </c>
      <c r="M133" s="9" t="s">
        <v>104</v>
      </c>
      <c r="N133" s="9" t="s">
        <v>43</v>
      </c>
    </row>
    <row r="134" spans="1:14" x14ac:dyDescent="0.25">
      <c r="A134" s="1">
        <v>133</v>
      </c>
      <c r="C134" s="6">
        <v>44425</v>
      </c>
      <c r="D134" s="7">
        <v>0.625</v>
      </c>
      <c r="E134" s="1" t="s">
        <v>36</v>
      </c>
      <c r="F134" s="2" t="s">
        <v>49</v>
      </c>
      <c r="G134" s="1">
        <v>14</v>
      </c>
      <c r="H134" s="1">
        <v>0</v>
      </c>
      <c r="I134" s="9" t="s">
        <v>74</v>
      </c>
      <c r="J134" s="1" t="s">
        <v>4</v>
      </c>
      <c r="M134" s="9" t="s">
        <v>109</v>
      </c>
      <c r="N134" s="9" t="s">
        <v>112</v>
      </c>
    </row>
    <row r="135" spans="1:14" x14ac:dyDescent="0.25">
      <c r="A135" s="1">
        <v>134</v>
      </c>
      <c r="C135" s="6">
        <v>44436</v>
      </c>
      <c r="D135" s="7">
        <v>0.45833333333333331</v>
      </c>
      <c r="E135" s="1" t="s">
        <v>3</v>
      </c>
      <c r="F135" s="2" t="s">
        <v>49</v>
      </c>
      <c r="G135" s="1">
        <v>4</v>
      </c>
      <c r="H135" s="1">
        <v>1</v>
      </c>
      <c r="I135" s="9" t="s">
        <v>72</v>
      </c>
      <c r="J135" s="1" t="s">
        <v>4</v>
      </c>
      <c r="M135" s="9" t="s">
        <v>68</v>
      </c>
      <c r="N135" s="9" t="s">
        <v>120</v>
      </c>
    </row>
    <row r="136" spans="1:14" x14ac:dyDescent="0.25">
      <c r="A136" s="1">
        <v>135</v>
      </c>
      <c r="C136" s="6">
        <v>44439</v>
      </c>
      <c r="D136" s="7">
        <v>0.625</v>
      </c>
      <c r="E136" s="1" t="s">
        <v>3</v>
      </c>
      <c r="F136" s="2" t="s">
        <v>49</v>
      </c>
      <c r="G136" s="1">
        <v>4</v>
      </c>
      <c r="H136" s="1">
        <v>1</v>
      </c>
      <c r="I136" s="9" t="s">
        <v>73</v>
      </c>
      <c r="J136" s="1" t="s">
        <v>4</v>
      </c>
      <c r="M136" s="9" t="s">
        <v>109</v>
      </c>
      <c r="N136" s="9" t="s">
        <v>111</v>
      </c>
    </row>
    <row r="137" spans="1:14" x14ac:dyDescent="0.25">
      <c r="A137" s="1">
        <v>136</v>
      </c>
      <c r="C137" s="6">
        <v>44443</v>
      </c>
      <c r="D137" s="7">
        <v>0.45833333333333331</v>
      </c>
      <c r="E137" s="1" t="s">
        <v>36</v>
      </c>
      <c r="F137" s="2" t="s">
        <v>49</v>
      </c>
      <c r="G137" s="1">
        <v>5</v>
      </c>
      <c r="H137" s="1">
        <v>1</v>
      </c>
      <c r="I137" s="9" t="s">
        <v>59</v>
      </c>
      <c r="J137" s="1" t="s">
        <v>4</v>
      </c>
      <c r="M137" s="9" t="s">
        <v>68</v>
      </c>
      <c r="N137" s="9" t="s">
        <v>120</v>
      </c>
    </row>
    <row r="138" spans="1:14" x14ac:dyDescent="0.25">
      <c r="A138" s="1">
        <v>137</v>
      </c>
      <c r="C138" s="6">
        <v>44446</v>
      </c>
      <c r="D138" s="7">
        <v>0.66666666666666663</v>
      </c>
      <c r="E138" s="1" t="s">
        <v>36</v>
      </c>
      <c r="F138" s="2" t="s">
        <v>49</v>
      </c>
      <c r="G138" s="1">
        <v>8</v>
      </c>
      <c r="H138" s="1">
        <v>2</v>
      </c>
      <c r="I138" s="9" t="s">
        <v>73</v>
      </c>
      <c r="J138" s="1" t="s">
        <v>4</v>
      </c>
      <c r="M138" s="9" t="s">
        <v>109</v>
      </c>
      <c r="N138" s="9" t="s">
        <v>111</v>
      </c>
    </row>
    <row r="139" spans="1:14" x14ac:dyDescent="0.25">
      <c r="A139" s="1">
        <v>138</v>
      </c>
      <c r="C139" s="6">
        <v>44450</v>
      </c>
      <c r="D139" s="7">
        <v>0.45833333333333331</v>
      </c>
      <c r="E139" s="1" t="s">
        <v>36</v>
      </c>
      <c r="F139" s="2" t="s">
        <v>49</v>
      </c>
      <c r="G139" s="1">
        <v>5</v>
      </c>
      <c r="H139" s="1">
        <v>1</v>
      </c>
      <c r="I139" s="9" t="s">
        <v>57</v>
      </c>
      <c r="J139" s="1" t="s">
        <v>4</v>
      </c>
      <c r="M139" s="9" t="s">
        <v>68</v>
      </c>
      <c r="N139" s="9" t="s">
        <v>120</v>
      </c>
    </row>
    <row r="140" spans="1:14" x14ac:dyDescent="0.25">
      <c r="A140" s="1">
        <v>139</v>
      </c>
      <c r="C140" s="6">
        <v>44454</v>
      </c>
      <c r="D140" s="7">
        <v>0.45833333333333331</v>
      </c>
      <c r="E140" s="1" t="s">
        <v>3</v>
      </c>
      <c r="F140" s="2" t="s">
        <v>49</v>
      </c>
      <c r="G140" s="1">
        <v>6</v>
      </c>
      <c r="H140" s="1">
        <v>0</v>
      </c>
      <c r="I140" s="9" t="s">
        <v>24</v>
      </c>
      <c r="J140" s="1" t="s">
        <v>4</v>
      </c>
      <c r="M140" s="9" t="s">
        <v>68</v>
      </c>
      <c r="N140" s="9" t="s">
        <v>120</v>
      </c>
    </row>
    <row r="141" spans="1:14" x14ac:dyDescent="0.25">
      <c r="A141" s="1">
        <v>140</v>
      </c>
      <c r="C141" s="6">
        <v>44457</v>
      </c>
      <c r="D141" s="7">
        <v>0.45833333333333331</v>
      </c>
      <c r="E141" s="1" t="s">
        <v>3</v>
      </c>
      <c r="F141" s="2" t="s">
        <v>49</v>
      </c>
      <c r="G141" s="1">
        <v>1</v>
      </c>
      <c r="H141" s="1">
        <v>1</v>
      </c>
      <c r="I141" s="9" t="s">
        <v>67</v>
      </c>
      <c r="J141" s="1" t="s">
        <v>5</v>
      </c>
      <c r="M141" s="9" t="s">
        <v>68</v>
      </c>
      <c r="N141" s="9" t="s">
        <v>120</v>
      </c>
    </row>
    <row r="142" spans="1:14" x14ac:dyDescent="0.25">
      <c r="A142" s="1">
        <v>141</v>
      </c>
      <c r="C142" s="6">
        <v>44462</v>
      </c>
      <c r="D142" s="7">
        <v>0.89583333333333337</v>
      </c>
      <c r="E142" s="1" t="s">
        <v>36</v>
      </c>
      <c r="F142" s="2" t="s">
        <v>49</v>
      </c>
      <c r="G142" s="1">
        <v>1</v>
      </c>
      <c r="H142" s="1">
        <v>1</v>
      </c>
      <c r="I142" s="9" t="s">
        <v>71</v>
      </c>
      <c r="J142" s="1" t="s">
        <v>5</v>
      </c>
      <c r="M142" s="9" t="s">
        <v>109</v>
      </c>
      <c r="N142" s="9" t="s">
        <v>44</v>
      </c>
    </row>
    <row r="143" spans="1:14" x14ac:dyDescent="0.25">
      <c r="A143" s="1">
        <v>142</v>
      </c>
      <c r="C143" s="6">
        <v>44465</v>
      </c>
      <c r="D143" s="7">
        <v>0.45833333333333331</v>
      </c>
      <c r="E143" s="1" t="s">
        <v>36</v>
      </c>
      <c r="F143" s="2" t="s">
        <v>49</v>
      </c>
      <c r="G143" s="1">
        <v>4</v>
      </c>
      <c r="H143" s="1">
        <v>1</v>
      </c>
      <c r="I143" s="9" t="s">
        <v>72</v>
      </c>
      <c r="J143" s="1" t="s">
        <v>4</v>
      </c>
      <c r="M143" s="9" t="s">
        <v>68</v>
      </c>
      <c r="N143" s="9" t="s">
        <v>120</v>
      </c>
    </row>
    <row r="144" spans="1:14" x14ac:dyDescent="0.25">
      <c r="A144" s="1">
        <v>143</v>
      </c>
      <c r="C144" s="6">
        <v>44470</v>
      </c>
      <c r="D144" s="7">
        <v>0.79166666666666663</v>
      </c>
      <c r="E144" s="1" t="s">
        <v>3</v>
      </c>
      <c r="F144" s="2" t="s">
        <v>49</v>
      </c>
      <c r="G144" s="1">
        <v>0</v>
      </c>
      <c r="H144" s="1">
        <v>0</v>
      </c>
      <c r="I144" s="9" t="s">
        <v>71</v>
      </c>
      <c r="J144" s="1" t="s">
        <v>5</v>
      </c>
      <c r="K144" s="1">
        <v>4</v>
      </c>
      <c r="L144" s="1">
        <v>1</v>
      </c>
      <c r="M144" s="9" t="s">
        <v>109</v>
      </c>
      <c r="N144" s="9" t="s">
        <v>44</v>
      </c>
    </row>
    <row r="145" spans="1:14" x14ac:dyDescent="0.25">
      <c r="A145" s="1">
        <v>144</v>
      </c>
      <c r="C145" s="6">
        <v>44473</v>
      </c>
      <c r="D145" s="7">
        <v>0.45833333333333331</v>
      </c>
      <c r="E145" s="1" t="s">
        <v>3</v>
      </c>
      <c r="F145" s="2" t="s">
        <v>49</v>
      </c>
      <c r="G145" s="1">
        <v>2</v>
      </c>
      <c r="H145" s="1">
        <v>1</v>
      </c>
      <c r="I145" s="9" t="s">
        <v>59</v>
      </c>
      <c r="J145" s="1" t="s">
        <v>4</v>
      </c>
      <c r="M145" s="9" t="s">
        <v>68</v>
      </c>
      <c r="N145" s="9" t="s">
        <v>120</v>
      </c>
    </row>
    <row r="146" spans="1:14" x14ac:dyDescent="0.25">
      <c r="A146" s="1">
        <v>145</v>
      </c>
      <c r="C146" s="6">
        <v>44476</v>
      </c>
      <c r="D146" s="7">
        <v>0.66666666666666663</v>
      </c>
      <c r="E146" s="1" t="s">
        <v>3</v>
      </c>
      <c r="F146" s="2" t="s">
        <v>49</v>
      </c>
      <c r="G146" s="1">
        <v>1</v>
      </c>
      <c r="H146" s="1">
        <v>0</v>
      </c>
      <c r="I146" s="9" t="s">
        <v>70</v>
      </c>
      <c r="J146" s="1" t="s">
        <v>4</v>
      </c>
      <c r="M146" s="9" t="s">
        <v>109</v>
      </c>
      <c r="N146" s="9" t="s">
        <v>43</v>
      </c>
    </row>
    <row r="147" spans="1:14" x14ac:dyDescent="0.25">
      <c r="A147" s="1">
        <v>146</v>
      </c>
      <c r="C147" s="6">
        <v>44478</v>
      </c>
      <c r="D147" s="7">
        <v>0.45833333333333331</v>
      </c>
      <c r="E147" s="1" t="s">
        <v>36</v>
      </c>
      <c r="F147" s="2" t="s">
        <v>49</v>
      </c>
      <c r="G147" s="1">
        <v>3</v>
      </c>
      <c r="H147" s="1">
        <v>0</v>
      </c>
      <c r="I147" s="9" t="s">
        <v>24</v>
      </c>
      <c r="J147" s="1" t="s">
        <v>4</v>
      </c>
      <c r="M147" s="9" t="s">
        <v>68</v>
      </c>
      <c r="N147" s="9" t="s">
        <v>120</v>
      </c>
    </row>
    <row r="148" spans="1:14" x14ac:dyDescent="0.25">
      <c r="A148" s="1">
        <v>147</v>
      </c>
      <c r="C148" s="6">
        <v>44485</v>
      </c>
      <c r="D148" s="7">
        <v>0.45833333333333331</v>
      </c>
      <c r="E148" s="1" t="s">
        <v>3</v>
      </c>
      <c r="F148" s="2" t="s">
        <v>49</v>
      </c>
      <c r="G148" s="1">
        <v>2</v>
      </c>
      <c r="H148" s="1">
        <v>3</v>
      </c>
      <c r="I148" s="9" t="s">
        <v>57</v>
      </c>
      <c r="J148" s="1" t="s">
        <v>0</v>
      </c>
      <c r="M148" s="9" t="s">
        <v>68</v>
      </c>
      <c r="N148" s="9" t="s">
        <v>120</v>
      </c>
    </row>
    <row r="149" spans="1:14" x14ac:dyDescent="0.25">
      <c r="A149" s="1">
        <v>148</v>
      </c>
      <c r="C149" s="6">
        <v>44488</v>
      </c>
      <c r="D149" s="7">
        <v>0.66666666666666663</v>
      </c>
      <c r="E149" s="1" t="s">
        <v>36</v>
      </c>
      <c r="F149" s="2" t="s">
        <v>49</v>
      </c>
      <c r="G149" s="1">
        <v>3</v>
      </c>
      <c r="H149" s="1">
        <v>1</v>
      </c>
      <c r="I149" s="9" t="s">
        <v>70</v>
      </c>
      <c r="J149" s="1" t="s">
        <v>4</v>
      </c>
      <c r="M149" s="9" t="s">
        <v>109</v>
      </c>
      <c r="N149" s="9" t="s">
        <v>43</v>
      </c>
    </row>
    <row r="150" spans="1:14" x14ac:dyDescent="0.25">
      <c r="A150" s="1">
        <v>149</v>
      </c>
      <c r="C150" s="6">
        <v>44492</v>
      </c>
      <c r="D150" s="7">
        <v>0.45833333333333331</v>
      </c>
      <c r="E150" s="1" t="s">
        <v>36</v>
      </c>
      <c r="F150" s="2" t="s">
        <v>49</v>
      </c>
      <c r="G150" s="1">
        <v>5</v>
      </c>
      <c r="H150" s="1">
        <v>4</v>
      </c>
      <c r="I150" s="9" t="s">
        <v>67</v>
      </c>
      <c r="J150" s="1" t="s">
        <v>4</v>
      </c>
      <c r="M150" s="9" t="s">
        <v>68</v>
      </c>
      <c r="N150" s="9" t="s">
        <v>120</v>
      </c>
    </row>
    <row r="151" spans="1:14" x14ac:dyDescent="0.25">
      <c r="A151" s="1">
        <v>150</v>
      </c>
      <c r="C151" s="6">
        <v>44499</v>
      </c>
      <c r="D151" s="7">
        <v>0.45833333333333331</v>
      </c>
      <c r="E151" s="1" t="s">
        <v>3</v>
      </c>
      <c r="F151" s="2" t="s">
        <v>49</v>
      </c>
      <c r="G151" s="1">
        <v>0</v>
      </c>
      <c r="H151" s="1">
        <v>0</v>
      </c>
      <c r="I151" s="9" t="s">
        <v>17</v>
      </c>
      <c r="J151" s="1" t="s">
        <v>5</v>
      </c>
      <c r="M151" s="9" t="s">
        <v>68</v>
      </c>
      <c r="N151" s="9" t="s">
        <v>121</v>
      </c>
    </row>
    <row r="152" spans="1:14" x14ac:dyDescent="0.25">
      <c r="A152" s="1">
        <v>151</v>
      </c>
      <c r="C152" s="6">
        <v>44506</v>
      </c>
      <c r="D152" s="7">
        <v>0.45833333333333331</v>
      </c>
      <c r="E152" s="1" t="s">
        <v>36</v>
      </c>
      <c r="F152" s="2" t="s">
        <v>49</v>
      </c>
      <c r="G152" s="1">
        <v>1</v>
      </c>
      <c r="H152" s="1">
        <v>2</v>
      </c>
      <c r="I152" s="9" t="s">
        <v>10</v>
      </c>
      <c r="J152" s="1" t="s">
        <v>0</v>
      </c>
      <c r="M152" s="9" t="s">
        <v>68</v>
      </c>
      <c r="N152" s="9" t="s">
        <v>121</v>
      </c>
    </row>
    <row r="153" spans="1:14" x14ac:dyDescent="0.25">
      <c r="A153" s="1">
        <v>152</v>
      </c>
      <c r="C153" s="6">
        <v>44509</v>
      </c>
      <c r="D153" s="7">
        <v>0.79166666666666663</v>
      </c>
      <c r="E153" s="1" t="s">
        <v>36</v>
      </c>
      <c r="F153" s="2" t="s">
        <v>49</v>
      </c>
      <c r="G153" s="1">
        <v>1</v>
      </c>
      <c r="H153" s="1">
        <v>3</v>
      </c>
      <c r="I153" s="9" t="s">
        <v>7</v>
      </c>
      <c r="J153" s="1" t="s">
        <v>0</v>
      </c>
      <c r="M153" s="9" t="s">
        <v>109</v>
      </c>
      <c r="N153" s="9" t="s">
        <v>42</v>
      </c>
    </row>
    <row r="154" spans="1:14" x14ac:dyDescent="0.25">
      <c r="A154" s="1">
        <v>153</v>
      </c>
      <c r="C154" s="6">
        <v>44512</v>
      </c>
      <c r="D154" s="7">
        <v>0.41666666666666669</v>
      </c>
      <c r="E154" s="1" t="s">
        <v>3</v>
      </c>
      <c r="F154" s="2" t="s">
        <v>49</v>
      </c>
      <c r="G154" s="1">
        <v>1</v>
      </c>
      <c r="H154" s="1">
        <v>3</v>
      </c>
      <c r="I154" s="9" t="s">
        <v>69</v>
      </c>
      <c r="J154" s="1" t="s">
        <v>0</v>
      </c>
      <c r="M154" s="9" t="s">
        <v>68</v>
      </c>
      <c r="N154" s="9" t="s">
        <v>121</v>
      </c>
    </row>
    <row r="155" spans="1:14" x14ac:dyDescent="0.25">
      <c r="A155" s="1">
        <v>154</v>
      </c>
      <c r="C155" s="6">
        <v>44515</v>
      </c>
      <c r="D155" s="7">
        <v>0.83333333333333337</v>
      </c>
      <c r="E155" s="1" t="s">
        <v>3</v>
      </c>
      <c r="F155" s="2" t="s">
        <v>49</v>
      </c>
      <c r="G155" s="1">
        <v>0</v>
      </c>
      <c r="H155" s="1">
        <v>3</v>
      </c>
      <c r="I155" s="9" t="s">
        <v>7</v>
      </c>
      <c r="J155" s="1" t="s">
        <v>0</v>
      </c>
      <c r="M155" s="9" t="s">
        <v>109</v>
      </c>
      <c r="N155" s="9" t="s">
        <v>42</v>
      </c>
    </row>
    <row r="156" spans="1:14" x14ac:dyDescent="0.25">
      <c r="A156" s="1">
        <v>155</v>
      </c>
      <c r="C156" s="6">
        <v>44520</v>
      </c>
      <c r="D156" s="7">
        <v>0.45833333333333331</v>
      </c>
      <c r="E156" s="1" t="s">
        <v>36</v>
      </c>
      <c r="F156" s="2" t="s">
        <v>49</v>
      </c>
      <c r="G156" s="1">
        <v>1</v>
      </c>
      <c r="H156" s="1">
        <v>0</v>
      </c>
      <c r="I156" s="9" t="s">
        <v>69</v>
      </c>
      <c r="J156" s="1" t="s">
        <v>4</v>
      </c>
      <c r="M156" s="9" t="s">
        <v>68</v>
      </c>
      <c r="N156" s="9" t="s">
        <v>121</v>
      </c>
    </row>
    <row r="157" spans="1:14" x14ac:dyDescent="0.25">
      <c r="A157" s="1">
        <v>156</v>
      </c>
      <c r="C157" s="6">
        <v>44524</v>
      </c>
      <c r="D157" s="7">
        <v>0.41666666666666669</v>
      </c>
      <c r="E157" s="1" t="s">
        <v>3</v>
      </c>
      <c r="F157" s="2" t="s">
        <v>49</v>
      </c>
      <c r="G157" s="1">
        <v>3</v>
      </c>
      <c r="H157" s="1">
        <v>0</v>
      </c>
      <c r="I157" s="9" t="s">
        <v>10</v>
      </c>
      <c r="J157" s="1" t="s">
        <v>4</v>
      </c>
      <c r="M157" s="9" t="s">
        <v>68</v>
      </c>
      <c r="N157" s="9" t="s">
        <v>121</v>
      </c>
    </row>
    <row r="158" spans="1:14" x14ac:dyDescent="0.25">
      <c r="A158" s="1">
        <v>157</v>
      </c>
      <c r="C158" s="6">
        <v>44527</v>
      </c>
      <c r="D158" s="7">
        <v>0.45833333333333331</v>
      </c>
      <c r="E158" s="1" t="s">
        <v>36</v>
      </c>
      <c r="F158" s="2" t="s">
        <v>49</v>
      </c>
      <c r="G158" s="1">
        <v>2</v>
      </c>
      <c r="H158" s="1">
        <v>0</v>
      </c>
      <c r="I158" s="9" t="s">
        <v>17</v>
      </c>
      <c r="J158" s="1" t="s">
        <v>4</v>
      </c>
      <c r="M158" s="9" t="s">
        <v>68</v>
      </c>
      <c r="N158" s="9" t="s">
        <v>121</v>
      </c>
    </row>
    <row r="159" spans="1:14" x14ac:dyDescent="0.25">
      <c r="A159" s="1">
        <v>158</v>
      </c>
      <c r="C159" s="6">
        <v>44531</v>
      </c>
      <c r="D159" s="7">
        <v>0.41666666666666669</v>
      </c>
      <c r="E159" s="1" t="s">
        <v>3</v>
      </c>
      <c r="F159" s="2" t="s">
        <v>49</v>
      </c>
      <c r="G159" s="1">
        <v>1</v>
      </c>
      <c r="H159" s="1">
        <v>1</v>
      </c>
      <c r="I159" s="9" t="s">
        <v>16</v>
      </c>
      <c r="J159" s="1" t="s">
        <v>5</v>
      </c>
      <c r="M159" s="9" t="s">
        <v>68</v>
      </c>
      <c r="N159" s="9" t="s">
        <v>44</v>
      </c>
    </row>
    <row r="160" spans="1:14" x14ac:dyDescent="0.25">
      <c r="A160" s="1">
        <v>159</v>
      </c>
      <c r="C160" s="6">
        <v>44534</v>
      </c>
      <c r="D160" s="7">
        <v>0.41666666666666669</v>
      </c>
      <c r="E160" s="1" t="s">
        <v>36</v>
      </c>
      <c r="F160" s="2" t="s">
        <v>49</v>
      </c>
      <c r="G160" s="1">
        <v>4</v>
      </c>
      <c r="H160" s="1">
        <v>2</v>
      </c>
      <c r="I160" s="9" t="s">
        <v>16</v>
      </c>
      <c r="J160" s="1" t="s">
        <v>4</v>
      </c>
      <c r="M160" s="9" t="s">
        <v>68</v>
      </c>
      <c r="N160" s="9" t="s">
        <v>44</v>
      </c>
    </row>
    <row r="161" spans="1:14" x14ac:dyDescent="0.25">
      <c r="A161" s="1">
        <v>160</v>
      </c>
      <c r="C161" s="6">
        <v>44538</v>
      </c>
      <c r="D161" s="7">
        <v>0.45833333333333331</v>
      </c>
      <c r="E161" s="1" t="s">
        <v>36</v>
      </c>
      <c r="F161" s="2" t="s">
        <v>49</v>
      </c>
      <c r="G161" s="1">
        <v>0</v>
      </c>
      <c r="H161" s="1">
        <v>1</v>
      </c>
      <c r="I161" s="9" t="s">
        <v>1</v>
      </c>
      <c r="J161" s="1" t="s">
        <v>0</v>
      </c>
      <c r="M161" s="9" t="s">
        <v>68</v>
      </c>
      <c r="N161" s="9" t="s">
        <v>43</v>
      </c>
    </row>
    <row r="162" spans="1:14" x14ac:dyDescent="0.25">
      <c r="A162" s="1">
        <v>161</v>
      </c>
      <c r="C162" s="6">
        <v>44541</v>
      </c>
      <c r="D162" s="7">
        <v>0.41666666666666669</v>
      </c>
      <c r="E162" s="1" t="s">
        <v>3</v>
      </c>
      <c r="F162" s="2" t="s">
        <v>49</v>
      </c>
      <c r="G162" s="1">
        <v>1</v>
      </c>
      <c r="H162" s="1">
        <v>1</v>
      </c>
      <c r="I162" s="9" t="s">
        <v>1</v>
      </c>
      <c r="J162" s="1" t="s">
        <v>5</v>
      </c>
      <c r="M162" s="9" t="s">
        <v>68</v>
      </c>
      <c r="N162" s="9" t="s">
        <v>43</v>
      </c>
    </row>
    <row r="163" spans="1:14" x14ac:dyDescent="0.25">
      <c r="A163" s="1">
        <v>162</v>
      </c>
      <c r="C163" s="6">
        <v>44666</v>
      </c>
      <c r="D163" s="7">
        <v>0.45833333333333331</v>
      </c>
      <c r="E163" s="1" t="s">
        <v>36</v>
      </c>
      <c r="F163" s="2" t="s">
        <v>49</v>
      </c>
      <c r="G163" s="1">
        <v>3</v>
      </c>
      <c r="H163" s="1">
        <v>2</v>
      </c>
      <c r="I163" s="9" t="s">
        <v>67</v>
      </c>
      <c r="J163" s="1" t="s">
        <v>4</v>
      </c>
      <c r="M163" s="9" t="s">
        <v>58</v>
      </c>
      <c r="N163" s="9" t="s">
        <v>115</v>
      </c>
    </row>
    <row r="164" spans="1:14" x14ac:dyDescent="0.25">
      <c r="A164" s="1">
        <v>163</v>
      </c>
      <c r="C164" s="6">
        <v>44674</v>
      </c>
      <c r="D164" s="7">
        <v>0.45833333333333331</v>
      </c>
      <c r="E164" s="1" t="s">
        <v>3</v>
      </c>
      <c r="F164" s="2" t="s">
        <v>49</v>
      </c>
      <c r="G164" s="1">
        <v>2</v>
      </c>
      <c r="H164" s="1">
        <v>0</v>
      </c>
      <c r="I164" s="9" t="s">
        <v>66</v>
      </c>
      <c r="J164" s="1" t="s">
        <v>4</v>
      </c>
      <c r="M164" s="9" t="s">
        <v>58</v>
      </c>
      <c r="N164" s="9" t="s">
        <v>115</v>
      </c>
    </row>
    <row r="165" spans="1:14" x14ac:dyDescent="0.25">
      <c r="A165" s="1">
        <v>164</v>
      </c>
      <c r="C165" s="6">
        <v>44681</v>
      </c>
      <c r="D165" s="7">
        <v>0.45833333333333331</v>
      </c>
      <c r="E165" s="1" t="s">
        <v>36</v>
      </c>
      <c r="F165" s="2" t="s">
        <v>49</v>
      </c>
      <c r="G165" s="1">
        <v>3</v>
      </c>
      <c r="H165" s="1">
        <v>1</v>
      </c>
      <c r="I165" s="9" t="s">
        <v>65</v>
      </c>
      <c r="J165" s="1" t="s">
        <v>4</v>
      </c>
      <c r="M165" s="9" t="s">
        <v>58</v>
      </c>
      <c r="N165" s="9" t="s">
        <v>115</v>
      </c>
    </row>
    <row r="166" spans="1:14" x14ac:dyDescent="0.25">
      <c r="A166" s="1">
        <v>165</v>
      </c>
      <c r="C166" s="6">
        <v>44688</v>
      </c>
      <c r="D166" s="7">
        <v>0.45833333333333331</v>
      </c>
      <c r="E166" s="1" t="s">
        <v>3</v>
      </c>
      <c r="F166" s="2" t="s">
        <v>49</v>
      </c>
      <c r="G166" s="1">
        <v>4</v>
      </c>
      <c r="H166" s="1">
        <v>0</v>
      </c>
      <c r="I166" s="9" t="s">
        <v>25</v>
      </c>
      <c r="J166" s="1" t="s">
        <v>4</v>
      </c>
      <c r="M166" s="9" t="s">
        <v>58</v>
      </c>
      <c r="N166" s="9" t="s">
        <v>115</v>
      </c>
    </row>
    <row r="167" spans="1:14" x14ac:dyDescent="0.25">
      <c r="A167" s="1">
        <v>166</v>
      </c>
      <c r="C167" s="6">
        <v>44702</v>
      </c>
      <c r="D167" s="7">
        <v>0.45833333333333331</v>
      </c>
      <c r="E167" s="1" t="s">
        <v>3</v>
      </c>
      <c r="F167" s="2" t="s">
        <v>49</v>
      </c>
      <c r="G167" s="1">
        <v>3</v>
      </c>
      <c r="H167" s="1">
        <v>1</v>
      </c>
      <c r="I167" s="9" t="s">
        <v>67</v>
      </c>
      <c r="J167" s="1" t="s">
        <v>4</v>
      </c>
      <c r="M167" s="9" t="s">
        <v>58</v>
      </c>
      <c r="N167" s="9" t="s">
        <v>115</v>
      </c>
    </row>
    <row r="168" spans="1:14" x14ac:dyDescent="0.25">
      <c r="A168" s="1">
        <v>167</v>
      </c>
      <c r="C168" s="6">
        <v>44709</v>
      </c>
      <c r="D168" s="7">
        <v>0.45833333333333331</v>
      </c>
      <c r="E168" s="1" t="s">
        <v>36</v>
      </c>
      <c r="F168" s="2" t="s">
        <v>49</v>
      </c>
      <c r="G168" s="1">
        <v>2</v>
      </c>
      <c r="H168" s="1">
        <v>1</v>
      </c>
      <c r="I168" s="9" t="s">
        <v>66</v>
      </c>
      <c r="J168" s="1" t="s">
        <v>4</v>
      </c>
      <c r="M168" s="9" t="s">
        <v>58</v>
      </c>
      <c r="N168" s="9" t="s">
        <v>115</v>
      </c>
    </row>
    <row r="169" spans="1:14" x14ac:dyDescent="0.25">
      <c r="A169" s="1">
        <v>168</v>
      </c>
      <c r="C169" s="6">
        <v>44716</v>
      </c>
      <c r="D169" s="7">
        <v>0.45833333333333331</v>
      </c>
      <c r="E169" s="1" t="s">
        <v>3</v>
      </c>
      <c r="F169" s="2" t="s">
        <v>49</v>
      </c>
      <c r="G169" s="1">
        <v>4</v>
      </c>
      <c r="H169" s="1">
        <v>2</v>
      </c>
      <c r="I169" s="9" t="s">
        <v>65</v>
      </c>
      <c r="J169" s="1" t="s">
        <v>4</v>
      </c>
      <c r="M169" s="9" t="s">
        <v>58</v>
      </c>
      <c r="N169" s="9" t="s">
        <v>115</v>
      </c>
    </row>
    <row r="170" spans="1:14" x14ac:dyDescent="0.25">
      <c r="A170" s="1">
        <v>169</v>
      </c>
      <c r="C170" s="6">
        <v>44723</v>
      </c>
      <c r="D170" s="7">
        <v>0.45833333333333331</v>
      </c>
      <c r="E170" s="1" t="s">
        <v>36</v>
      </c>
      <c r="F170" s="2" t="s">
        <v>49</v>
      </c>
      <c r="G170" s="1">
        <v>2</v>
      </c>
      <c r="H170" s="1">
        <v>1</v>
      </c>
      <c r="I170" s="9" t="s">
        <v>25</v>
      </c>
      <c r="J170" s="1" t="s">
        <v>4</v>
      </c>
      <c r="M170" s="9" t="s">
        <v>58</v>
      </c>
      <c r="N170" s="9" t="s">
        <v>115</v>
      </c>
    </row>
    <row r="171" spans="1:14" x14ac:dyDescent="0.25">
      <c r="A171" s="1">
        <v>170</v>
      </c>
      <c r="C171" s="6">
        <v>44730</v>
      </c>
      <c r="D171" s="7">
        <v>0.45833333333333331</v>
      </c>
      <c r="E171" s="1" t="s">
        <v>3</v>
      </c>
      <c r="F171" s="2" t="s">
        <v>49</v>
      </c>
      <c r="G171" s="1">
        <v>0</v>
      </c>
      <c r="H171" s="1">
        <v>0</v>
      </c>
      <c r="I171" s="9" t="s">
        <v>62</v>
      </c>
      <c r="J171" s="1" t="s">
        <v>5</v>
      </c>
      <c r="M171" s="9" t="s">
        <v>58</v>
      </c>
      <c r="N171" s="9" t="s">
        <v>116</v>
      </c>
    </row>
    <row r="172" spans="1:14" x14ac:dyDescent="0.25">
      <c r="A172" s="1">
        <v>171</v>
      </c>
      <c r="C172" s="6">
        <v>44737</v>
      </c>
      <c r="D172" s="7">
        <v>0.45833333333333331</v>
      </c>
      <c r="E172" s="1" t="s">
        <v>36</v>
      </c>
      <c r="F172" s="2" t="s">
        <v>49</v>
      </c>
      <c r="G172" s="1">
        <v>2</v>
      </c>
      <c r="H172" s="1">
        <v>1</v>
      </c>
      <c r="I172" s="9" t="s">
        <v>63</v>
      </c>
      <c r="J172" s="1" t="s">
        <v>4</v>
      </c>
      <c r="M172" s="9" t="s">
        <v>58</v>
      </c>
      <c r="N172" s="9" t="s">
        <v>116</v>
      </c>
    </row>
    <row r="173" spans="1:14" x14ac:dyDescent="0.25">
      <c r="A173" s="1">
        <v>172</v>
      </c>
      <c r="C173" s="6">
        <v>44745</v>
      </c>
      <c r="D173" s="7">
        <v>0.45833333333333331</v>
      </c>
      <c r="E173" s="1" t="s">
        <v>3</v>
      </c>
      <c r="F173" s="2" t="s">
        <v>49</v>
      </c>
      <c r="G173" s="1">
        <v>3</v>
      </c>
      <c r="H173" s="1">
        <v>2</v>
      </c>
      <c r="I173" s="9" t="s">
        <v>64</v>
      </c>
      <c r="J173" s="1" t="s">
        <v>4</v>
      </c>
      <c r="M173" s="9" t="s">
        <v>58</v>
      </c>
      <c r="N173" s="9" t="s">
        <v>116</v>
      </c>
    </row>
    <row r="174" spans="1:14" x14ac:dyDescent="0.25">
      <c r="A174" s="1">
        <v>173</v>
      </c>
      <c r="C174" s="6">
        <v>44751</v>
      </c>
      <c r="D174" s="7">
        <v>0.45833333333333331</v>
      </c>
      <c r="E174" s="1" t="s">
        <v>36</v>
      </c>
      <c r="F174" s="2" t="s">
        <v>49</v>
      </c>
      <c r="G174" s="1">
        <v>5</v>
      </c>
      <c r="H174" s="1">
        <v>0</v>
      </c>
      <c r="I174" s="9" t="s">
        <v>64</v>
      </c>
      <c r="J174" s="1" t="s">
        <v>4</v>
      </c>
      <c r="M174" s="9" t="s">
        <v>58</v>
      </c>
      <c r="N174" s="9" t="s">
        <v>116</v>
      </c>
    </row>
    <row r="175" spans="1:14" x14ac:dyDescent="0.25">
      <c r="A175" s="1">
        <v>174</v>
      </c>
      <c r="C175" s="6">
        <v>44776</v>
      </c>
      <c r="D175" s="7">
        <v>0.625</v>
      </c>
      <c r="E175" s="1" t="s">
        <v>36</v>
      </c>
      <c r="F175" s="2" t="s">
        <v>49</v>
      </c>
      <c r="G175" s="1">
        <v>5</v>
      </c>
      <c r="H175" s="1">
        <v>2</v>
      </c>
      <c r="I175" s="9" t="s">
        <v>22</v>
      </c>
      <c r="J175" s="1" t="s">
        <v>4</v>
      </c>
      <c r="M175" s="9" t="s">
        <v>105</v>
      </c>
      <c r="N175" s="9" t="s">
        <v>123</v>
      </c>
    </row>
    <row r="176" spans="1:14" x14ac:dyDescent="0.25">
      <c r="A176" s="1">
        <v>175</v>
      </c>
      <c r="C176" s="6">
        <v>44780</v>
      </c>
      <c r="D176" s="7">
        <v>0.45833333333333331</v>
      </c>
      <c r="E176" s="1" t="s">
        <v>3</v>
      </c>
      <c r="F176" s="2" t="s">
        <v>49</v>
      </c>
      <c r="G176" s="1">
        <v>3</v>
      </c>
      <c r="H176" s="1">
        <v>1</v>
      </c>
      <c r="I176" s="9" t="s">
        <v>63</v>
      </c>
      <c r="J176" s="1" t="s">
        <v>4</v>
      </c>
      <c r="M176" s="9" t="s">
        <v>58</v>
      </c>
      <c r="N176" s="9" t="s">
        <v>116</v>
      </c>
    </row>
    <row r="177" spans="1:14" x14ac:dyDescent="0.25">
      <c r="A177" s="1">
        <v>176</v>
      </c>
      <c r="C177" s="6">
        <v>44783</v>
      </c>
      <c r="D177" s="7">
        <v>0.41666666666666669</v>
      </c>
      <c r="E177" s="1" t="s">
        <v>3</v>
      </c>
      <c r="F177" s="2" t="s">
        <v>49</v>
      </c>
      <c r="G177" s="1">
        <v>4</v>
      </c>
      <c r="H177" s="1">
        <v>5</v>
      </c>
      <c r="I177" s="9" t="s">
        <v>16</v>
      </c>
      <c r="J177" s="1" t="s">
        <v>0</v>
      </c>
      <c r="M177" s="9" t="s">
        <v>105</v>
      </c>
      <c r="N177" s="9" t="s">
        <v>123</v>
      </c>
    </row>
    <row r="178" spans="1:14" x14ac:dyDescent="0.25">
      <c r="A178" s="1">
        <v>177</v>
      </c>
      <c r="C178" s="6">
        <v>44786</v>
      </c>
      <c r="D178" s="7">
        <v>0.45833333333333331</v>
      </c>
      <c r="E178" s="1" t="s">
        <v>36</v>
      </c>
      <c r="F178" s="2" t="s">
        <v>49</v>
      </c>
      <c r="G178" s="1">
        <v>3</v>
      </c>
      <c r="H178" s="1">
        <v>0</v>
      </c>
      <c r="I178" s="9" t="s">
        <v>62</v>
      </c>
      <c r="J178" s="1" t="s">
        <v>4</v>
      </c>
      <c r="M178" s="9" t="s">
        <v>58</v>
      </c>
      <c r="N178" s="9" t="s">
        <v>116</v>
      </c>
    </row>
    <row r="179" spans="1:14" x14ac:dyDescent="0.25">
      <c r="A179" s="1">
        <v>178</v>
      </c>
      <c r="C179" s="6">
        <v>44790</v>
      </c>
      <c r="D179" s="7">
        <v>0.625</v>
      </c>
      <c r="E179" s="1" t="s">
        <v>36</v>
      </c>
      <c r="F179" s="2" t="s">
        <v>49</v>
      </c>
      <c r="G179" s="1">
        <v>2</v>
      </c>
      <c r="H179" s="1">
        <v>6</v>
      </c>
      <c r="I179" s="9" t="s">
        <v>14</v>
      </c>
      <c r="J179" s="1" t="s">
        <v>0</v>
      </c>
      <c r="M179" s="9" t="s">
        <v>105</v>
      </c>
      <c r="N179" s="9" t="s">
        <v>123</v>
      </c>
    </row>
    <row r="180" spans="1:14" x14ac:dyDescent="0.25">
      <c r="A180" s="1">
        <v>179</v>
      </c>
      <c r="C180" s="6">
        <v>44793</v>
      </c>
      <c r="D180" s="7">
        <v>0.45833333333333331</v>
      </c>
      <c r="E180" s="1" t="s">
        <v>3</v>
      </c>
      <c r="F180" s="2" t="s">
        <v>49</v>
      </c>
      <c r="G180" s="1">
        <v>1</v>
      </c>
      <c r="H180" s="1">
        <v>1</v>
      </c>
      <c r="I180" s="9" t="s">
        <v>15</v>
      </c>
      <c r="J180" s="1" t="s">
        <v>5</v>
      </c>
      <c r="M180" s="9" t="s">
        <v>58</v>
      </c>
      <c r="N180" s="9" t="s">
        <v>119</v>
      </c>
    </row>
    <row r="181" spans="1:14" x14ac:dyDescent="0.25">
      <c r="A181" s="1">
        <v>180</v>
      </c>
      <c r="C181" s="6">
        <v>44796</v>
      </c>
      <c r="D181" s="7">
        <v>0.625</v>
      </c>
      <c r="E181" s="1" t="s">
        <v>36</v>
      </c>
      <c r="F181" s="2" t="s">
        <v>49</v>
      </c>
      <c r="G181" s="1">
        <v>3</v>
      </c>
      <c r="H181" s="1">
        <v>1</v>
      </c>
      <c r="I181" s="9" t="s">
        <v>61</v>
      </c>
      <c r="J181" s="1" t="s">
        <v>4</v>
      </c>
      <c r="M181" s="9" t="s">
        <v>105</v>
      </c>
      <c r="N181" s="9" t="s">
        <v>123</v>
      </c>
    </row>
    <row r="182" spans="1:14" x14ac:dyDescent="0.25">
      <c r="A182" s="1">
        <v>181</v>
      </c>
      <c r="C182" s="6">
        <v>44800</v>
      </c>
      <c r="D182" s="7">
        <v>0.45833333333333331</v>
      </c>
      <c r="E182" s="1" t="s">
        <v>36</v>
      </c>
      <c r="F182" s="2" t="s">
        <v>49</v>
      </c>
      <c r="G182" s="1">
        <v>2</v>
      </c>
      <c r="H182" s="1">
        <v>0</v>
      </c>
      <c r="I182" s="9" t="s">
        <v>60</v>
      </c>
      <c r="J182" s="1" t="s">
        <v>4</v>
      </c>
      <c r="M182" s="9" t="s">
        <v>58</v>
      </c>
      <c r="N182" s="9" t="s">
        <v>119</v>
      </c>
    </row>
    <row r="183" spans="1:14" x14ac:dyDescent="0.25">
      <c r="A183" s="1">
        <v>182</v>
      </c>
      <c r="C183" s="6">
        <v>44804</v>
      </c>
      <c r="D183" s="7">
        <v>0.625</v>
      </c>
      <c r="E183" s="1" t="s">
        <v>3</v>
      </c>
      <c r="F183" s="2" t="s">
        <v>49</v>
      </c>
      <c r="G183" s="1">
        <v>2</v>
      </c>
      <c r="H183" s="1">
        <v>3</v>
      </c>
      <c r="I183" s="9" t="s">
        <v>60</v>
      </c>
      <c r="J183" s="1" t="s">
        <v>0</v>
      </c>
      <c r="M183" s="9" t="s">
        <v>105</v>
      </c>
      <c r="N183" s="9" t="s">
        <v>123</v>
      </c>
    </row>
    <row r="184" spans="1:14" x14ac:dyDescent="0.25">
      <c r="A184" s="1">
        <v>183</v>
      </c>
      <c r="C184" s="6">
        <v>44807</v>
      </c>
      <c r="D184" s="7">
        <v>0.45833333333333331</v>
      </c>
      <c r="E184" s="1" t="s">
        <v>3</v>
      </c>
      <c r="F184" s="2" t="s">
        <v>49</v>
      </c>
      <c r="G184" s="1">
        <v>2</v>
      </c>
      <c r="H184" s="1">
        <v>3</v>
      </c>
      <c r="I184" s="9" t="s">
        <v>57</v>
      </c>
      <c r="J184" s="1" t="s">
        <v>0</v>
      </c>
      <c r="M184" s="9" t="s">
        <v>58</v>
      </c>
      <c r="N184" s="9" t="s">
        <v>119</v>
      </c>
    </row>
    <row r="185" spans="1:14" x14ac:dyDescent="0.25">
      <c r="A185" s="1">
        <v>184</v>
      </c>
      <c r="C185" s="6">
        <v>44810</v>
      </c>
      <c r="D185" s="7">
        <v>0.79166666666666663</v>
      </c>
      <c r="E185" s="1" t="s">
        <v>36</v>
      </c>
      <c r="F185" s="2" t="s">
        <v>49</v>
      </c>
      <c r="G185" s="1">
        <v>2</v>
      </c>
      <c r="H185" s="1">
        <v>5</v>
      </c>
      <c r="I185" s="9" t="s">
        <v>19</v>
      </c>
      <c r="J185" s="1" t="s">
        <v>0</v>
      </c>
      <c r="M185" s="9" t="s">
        <v>105</v>
      </c>
      <c r="N185" s="9" t="s">
        <v>123</v>
      </c>
    </row>
    <row r="186" spans="1:14" x14ac:dyDescent="0.25">
      <c r="A186" s="1">
        <v>185</v>
      </c>
      <c r="C186" s="6">
        <v>44814</v>
      </c>
      <c r="D186" s="7">
        <v>0.45833333333333331</v>
      </c>
      <c r="E186" s="1" t="s">
        <v>36</v>
      </c>
      <c r="F186" s="2" t="s">
        <v>49</v>
      </c>
      <c r="G186" s="1">
        <v>1</v>
      </c>
      <c r="H186" s="1">
        <v>1</v>
      </c>
      <c r="I186" s="9" t="s">
        <v>57</v>
      </c>
      <c r="J186" s="1" t="s">
        <v>5</v>
      </c>
      <c r="M186" s="9" t="s">
        <v>58</v>
      </c>
      <c r="N186" s="9" t="s">
        <v>119</v>
      </c>
    </row>
    <row r="187" spans="1:14" x14ac:dyDescent="0.25">
      <c r="A187" s="1">
        <v>186</v>
      </c>
      <c r="C187" s="6">
        <v>44817</v>
      </c>
      <c r="D187" s="7">
        <v>0.64583333333333337</v>
      </c>
      <c r="E187" s="1" t="s">
        <v>3</v>
      </c>
      <c r="F187" s="2" t="s">
        <v>49</v>
      </c>
      <c r="G187" s="1">
        <v>2</v>
      </c>
      <c r="H187" s="1">
        <v>3</v>
      </c>
      <c r="I187" s="9" t="s">
        <v>1</v>
      </c>
      <c r="J187" s="1" t="s">
        <v>0</v>
      </c>
      <c r="M187" s="9" t="s">
        <v>105</v>
      </c>
      <c r="N187" s="9" t="s">
        <v>123</v>
      </c>
    </row>
    <row r="188" spans="1:14" x14ac:dyDescent="0.25">
      <c r="A188" s="1">
        <v>187</v>
      </c>
      <c r="C188" s="6">
        <v>44821</v>
      </c>
      <c r="D188" s="7">
        <v>0.45833333333333331</v>
      </c>
      <c r="E188" s="1" t="s">
        <v>3</v>
      </c>
      <c r="F188" s="2" t="s">
        <v>49</v>
      </c>
      <c r="G188" s="1">
        <v>4</v>
      </c>
      <c r="H188" s="1">
        <v>1</v>
      </c>
      <c r="I188" s="9" t="s">
        <v>60</v>
      </c>
      <c r="J188" s="1" t="s">
        <v>4</v>
      </c>
      <c r="M188" s="9" t="s">
        <v>58</v>
      </c>
      <c r="N188" s="9" t="s">
        <v>119</v>
      </c>
    </row>
    <row r="189" spans="1:14" x14ac:dyDescent="0.25">
      <c r="A189" s="1">
        <v>188</v>
      </c>
      <c r="C189" s="6">
        <v>44824</v>
      </c>
      <c r="D189" s="7">
        <v>0.79166666666666663</v>
      </c>
      <c r="E189" s="1" t="s">
        <v>36</v>
      </c>
      <c r="F189" s="2" t="s">
        <v>49</v>
      </c>
      <c r="G189" s="1">
        <v>1</v>
      </c>
      <c r="H189" s="1">
        <v>3</v>
      </c>
      <c r="I189" s="9" t="s">
        <v>6</v>
      </c>
      <c r="J189" s="1" t="s">
        <v>0</v>
      </c>
      <c r="M189" s="9" t="s">
        <v>105</v>
      </c>
      <c r="N189" s="9" t="s">
        <v>123</v>
      </c>
    </row>
    <row r="190" spans="1:14" x14ac:dyDescent="0.25">
      <c r="A190" s="1">
        <v>189</v>
      </c>
      <c r="C190" s="6">
        <v>44828</v>
      </c>
      <c r="D190" s="7">
        <v>0.45833333333333331</v>
      </c>
      <c r="E190" s="1" t="s">
        <v>36</v>
      </c>
      <c r="F190" s="2" t="s">
        <v>49</v>
      </c>
      <c r="G190" s="1">
        <v>2</v>
      </c>
      <c r="H190" s="1">
        <v>1</v>
      </c>
      <c r="I190" s="9" t="s">
        <v>15</v>
      </c>
      <c r="J190" s="1" t="s">
        <v>4</v>
      </c>
      <c r="M190" s="9" t="s">
        <v>58</v>
      </c>
      <c r="N190" s="9" t="s">
        <v>119</v>
      </c>
    </row>
    <row r="191" spans="1:14" x14ac:dyDescent="0.25">
      <c r="A191" s="1">
        <v>190</v>
      </c>
      <c r="C191" s="6">
        <v>44833</v>
      </c>
      <c r="D191" s="7">
        <v>0.625</v>
      </c>
      <c r="E191" s="1" t="s">
        <v>3</v>
      </c>
      <c r="F191" s="2" t="s">
        <v>49</v>
      </c>
      <c r="G191" s="1">
        <v>2</v>
      </c>
      <c r="H191" s="1">
        <v>5</v>
      </c>
      <c r="I191" s="9" t="s">
        <v>9</v>
      </c>
      <c r="J191" s="1" t="s">
        <v>0</v>
      </c>
      <c r="M191" s="9" t="s">
        <v>105</v>
      </c>
      <c r="N191" s="9" t="s">
        <v>123</v>
      </c>
    </row>
    <row r="192" spans="1:14" x14ac:dyDescent="0.25">
      <c r="A192" s="1">
        <v>191</v>
      </c>
      <c r="C192" s="6">
        <v>44837</v>
      </c>
      <c r="D192" s="7">
        <v>0.45833333333333331</v>
      </c>
      <c r="E192" s="1" t="s">
        <v>3</v>
      </c>
      <c r="F192" s="2" t="s">
        <v>49</v>
      </c>
      <c r="G192" s="1">
        <v>4</v>
      </c>
      <c r="H192" s="1">
        <v>0</v>
      </c>
      <c r="I192" s="9" t="s">
        <v>59</v>
      </c>
      <c r="J192" s="1" t="s">
        <v>4</v>
      </c>
      <c r="M192" s="9" t="s">
        <v>58</v>
      </c>
      <c r="N192" s="9" t="s">
        <v>44</v>
      </c>
    </row>
    <row r="193" spans="1:16" x14ac:dyDescent="0.25">
      <c r="A193" s="1">
        <v>192</v>
      </c>
      <c r="C193" s="6">
        <v>44842</v>
      </c>
      <c r="D193" s="7">
        <v>0.45833333333333331</v>
      </c>
      <c r="E193" s="1" t="s">
        <v>36</v>
      </c>
      <c r="F193" s="2" t="s">
        <v>49</v>
      </c>
      <c r="G193" s="1">
        <v>2</v>
      </c>
      <c r="H193" s="1">
        <v>3</v>
      </c>
      <c r="I193" s="9" t="s">
        <v>59</v>
      </c>
      <c r="J193" s="1" t="s">
        <v>0</v>
      </c>
      <c r="M193" s="9" t="s">
        <v>58</v>
      </c>
      <c r="N193" s="9" t="s">
        <v>44</v>
      </c>
    </row>
    <row r="194" spans="1:16" x14ac:dyDescent="0.25">
      <c r="A194" s="1">
        <v>193</v>
      </c>
      <c r="C194" s="6">
        <v>44849</v>
      </c>
      <c r="D194" s="7">
        <v>0.45833333333333331</v>
      </c>
      <c r="E194" s="1" t="s">
        <v>3</v>
      </c>
      <c r="F194" s="2" t="s">
        <v>49</v>
      </c>
      <c r="G194" s="1">
        <v>2</v>
      </c>
      <c r="H194" s="1">
        <v>2</v>
      </c>
      <c r="I194" s="9" t="s">
        <v>57</v>
      </c>
      <c r="J194" s="1" t="s">
        <v>5</v>
      </c>
      <c r="M194" s="9" t="s">
        <v>58</v>
      </c>
      <c r="N194" s="9" t="s">
        <v>43</v>
      </c>
    </row>
    <row r="195" spans="1:16" x14ac:dyDescent="0.25">
      <c r="A195" s="1">
        <v>194</v>
      </c>
      <c r="C195" s="6">
        <v>44856</v>
      </c>
      <c r="D195" s="7">
        <v>0.45833333333333331</v>
      </c>
      <c r="E195" s="1" t="s">
        <v>36</v>
      </c>
      <c r="F195" s="2" t="s">
        <v>49</v>
      </c>
      <c r="G195" s="1">
        <v>1</v>
      </c>
      <c r="H195" s="1">
        <v>2</v>
      </c>
      <c r="I195" s="9" t="s">
        <v>57</v>
      </c>
      <c r="J195" s="1" t="s">
        <v>0</v>
      </c>
      <c r="M195" s="9" t="s">
        <v>58</v>
      </c>
      <c r="N195" s="9" t="s">
        <v>43</v>
      </c>
    </row>
    <row r="196" spans="1:16" x14ac:dyDescent="0.25">
      <c r="A196" s="1">
        <v>195</v>
      </c>
      <c r="B196" s="1" t="s">
        <v>183</v>
      </c>
      <c r="C196" s="6">
        <v>45031</v>
      </c>
      <c r="D196" s="1" t="s">
        <v>34</v>
      </c>
      <c r="E196" s="1" t="s">
        <v>36</v>
      </c>
      <c r="F196" s="2" t="s">
        <v>49</v>
      </c>
      <c r="G196" s="1">
        <v>6</v>
      </c>
      <c r="H196" s="1">
        <v>0</v>
      </c>
      <c r="I196" s="9" t="s">
        <v>27</v>
      </c>
      <c r="J196" s="1" t="s">
        <v>4</v>
      </c>
      <c r="M196" s="9" t="s">
        <v>2</v>
      </c>
      <c r="N196" s="9" t="s">
        <v>48</v>
      </c>
      <c r="O196" s="9" t="s">
        <v>202</v>
      </c>
      <c r="P196" s="1">
        <v>80</v>
      </c>
    </row>
    <row r="197" spans="1:16" x14ac:dyDescent="0.25">
      <c r="A197" s="1">
        <v>196</v>
      </c>
      <c r="B197" s="1" t="s">
        <v>182</v>
      </c>
      <c r="C197" s="6">
        <v>45038</v>
      </c>
      <c r="D197" s="1" t="s">
        <v>34</v>
      </c>
      <c r="E197" s="1" t="s">
        <v>3</v>
      </c>
      <c r="F197" s="2" t="s">
        <v>49</v>
      </c>
      <c r="G197" s="1">
        <v>5</v>
      </c>
      <c r="H197" s="1">
        <v>0</v>
      </c>
      <c r="I197" s="9" t="s">
        <v>26</v>
      </c>
      <c r="J197" s="1" t="s">
        <v>4</v>
      </c>
      <c r="M197" s="9" t="s">
        <v>2</v>
      </c>
      <c r="N197" s="9" t="s">
        <v>48</v>
      </c>
      <c r="O197" s="9" t="s">
        <v>202</v>
      </c>
      <c r="P197" s="1">
        <v>80</v>
      </c>
    </row>
    <row r="198" spans="1:16" x14ac:dyDescent="0.25">
      <c r="A198" s="1">
        <v>197</v>
      </c>
      <c r="B198" s="1" t="s">
        <v>181</v>
      </c>
      <c r="C198" s="6">
        <v>45045</v>
      </c>
      <c r="D198" s="1" t="s">
        <v>34</v>
      </c>
      <c r="E198" s="1" t="s">
        <v>36</v>
      </c>
      <c r="F198" s="2" t="s">
        <v>49</v>
      </c>
      <c r="G198" s="1">
        <v>3</v>
      </c>
      <c r="H198" s="1">
        <v>0</v>
      </c>
      <c r="I198" s="9" t="s">
        <v>25</v>
      </c>
      <c r="J198" s="1" t="s">
        <v>4</v>
      </c>
      <c r="M198" s="9" t="s">
        <v>2</v>
      </c>
      <c r="N198" s="9" t="s">
        <v>48</v>
      </c>
      <c r="O198" s="9" t="s">
        <v>202</v>
      </c>
      <c r="P198" s="1">
        <v>80</v>
      </c>
    </row>
    <row r="199" spans="1:16" x14ac:dyDescent="0.25">
      <c r="A199" s="1">
        <v>198</v>
      </c>
      <c r="B199" s="1" t="s">
        <v>180</v>
      </c>
      <c r="C199" s="6">
        <v>45052</v>
      </c>
      <c r="D199" s="1" t="s">
        <v>34</v>
      </c>
      <c r="E199" s="1" t="s">
        <v>3</v>
      </c>
      <c r="F199" s="2" t="s">
        <v>49</v>
      </c>
      <c r="G199" s="1">
        <v>5</v>
      </c>
      <c r="H199" s="1">
        <v>0</v>
      </c>
      <c r="I199" s="9" t="s">
        <v>24</v>
      </c>
      <c r="J199" s="1" t="s">
        <v>4</v>
      </c>
      <c r="M199" s="9" t="s">
        <v>2</v>
      </c>
      <c r="N199" s="9" t="s">
        <v>48</v>
      </c>
      <c r="O199" s="9" t="s">
        <v>202</v>
      </c>
      <c r="P199" s="1">
        <v>80</v>
      </c>
    </row>
    <row r="200" spans="1:16" x14ac:dyDescent="0.25">
      <c r="A200" s="1">
        <v>199</v>
      </c>
      <c r="B200" s="1" t="s">
        <v>179</v>
      </c>
      <c r="C200" s="6">
        <v>45066</v>
      </c>
      <c r="D200" s="1" t="s">
        <v>34</v>
      </c>
      <c r="E200" s="1" t="s">
        <v>3</v>
      </c>
      <c r="F200" s="2" t="s">
        <v>49</v>
      </c>
      <c r="G200" s="1">
        <v>4</v>
      </c>
      <c r="H200" s="1">
        <v>4</v>
      </c>
      <c r="I200" s="9" t="s">
        <v>27</v>
      </c>
      <c r="J200" s="1" t="s">
        <v>5</v>
      </c>
      <c r="M200" s="9" t="s">
        <v>2</v>
      </c>
      <c r="N200" s="9" t="s">
        <v>48</v>
      </c>
      <c r="O200" s="9" t="s">
        <v>202</v>
      </c>
      <c r="P200" s="1">
        <v>80</v>
      </c>
    </row>
    <row r="201" spans="1:16" x14ac:dyDescent="0.25">
      <c r="A201" s="1">
        <v>200</v>
      </c>
      <c r="B201" s="1" t="s">
        <v>178</v>
      </c>
      <c r="C201" s="6">
        <v>45073</v>
      </c>
      <c r="D201" s="1" t="s">
        <v>34</v>
      </c>
      <c r="E201" s="1" t="s">
        <v>36</v>
      </c>
      <c r="F201" s="2" t="s">
        <v>49</v>
      </c>
      <c r="G201" s="1">
        <v>8</v>
      </c>
      <c r="H201" s="1">
        <v>1</v>
      </c>
      <c r="I201" s="9" t="s">
        <v>26</v>
      </c>
      <c r="J201" s="1" t="s">
        <v>4</v>
      </c>
      <c r="M201" s="9" t="s">
        <v>2</v>
      </c>
      <c r="N201" s="9" t="s">
        <v>48</v>
      </c>
      <c r="O201" s="9" t="s">
        <v>202</v>
      </c>
      <c r="P201" s="1">
        <v>80</v>
      </c>
    </row>
    <row r="202" spans="1:16" x14ac:dyDescent="0.25">
      <c r="A202" s="1">
        <v>201</v>
      </c>
      <c r="B202" s="1" t="s">
        <v>177</v>
      </c>
      <c r="C202" s="6">
        <v>45080</v>
      </c>
      <c r="D202" s="1" t="s">
        <v>34</v>
      </c>
      <c r="E202" s="1" t="s">
        <v>3</v>
      </c>
      <c r="F202" s="2" t="s">
        <v>49</v>
      </c>
      <c r="G202" s="1">
        <v>5</v>
      </c>
      <c r="H202" s="1">
        <v>0</v>
      </c>
      <c r="I202" s="9" t="s">
        <v>25</v>
      </c>
      <c r="J202" s="1" t="s">
        <v>4</v>
      </c>
      <c r="M202" s="9" t="s">
        <v>2</v>
      </c>
      <c r="N202" s="9" t="s">
        <v>48</v>
      </c>
      <c r="O202" s="9" t="s">
        <v>202</v>
      </c>
      <c r="P202" s="1">
        <v>80</v>
      </c>
    </row>
    <row r="203" spans="1:16" x14ac:dyDescent="0.25">
      <c r="A203" s="1">
        <v>202</v>
      </c>
      <c r="B203" s="1" t="s">
        <v>176</v>
      </c>
      <c r="C203" s="6">
        <v>45087</v>
      </c>
      <c r="D203" s="1" t="s">
        <v>34</v>
      </c>
      <c r="E203" s="1" t="s">
        <v>36</v>
      </c>
      <c r="F203" s="2" t="s">
        <v>49</v>
      </c>
      <c r="G203" s="1">
        <v>6</v>
      </c>
      <c r="H203" s="1">
        <v>0</v>
      </c>
      <c r="I203" s="9" t="s">
        <v>24</v>
      </c>
      <c r="J203" s="1" t="s">
        <v>4</v>
      </c>
      <c r="M203" s="9" t="s">
        <v>2</v>
      </c>
      <c r="N203" s="9" t="s">
        <v>48</v>
      </c>
      <c r="O203" s="9" t="s">
        <v>202</v>
      </c>
      <c r="P203" s="1">
        <v>80</v>
      </c>
    </row>
    <row r="204" spans="1:16" x14ac:dyDescent="0.25">
      <c r="A204" s="1">
        <v>203</v>
      </c>
      <c r="B204" s="1" t="s">
        <v>175</v>
      </c>
      <c r="C204" s="6">
        <v>45101</v>
      </c>
      <c r="D204" s="1" t="s">
        <v>34</v>
      </c>
      <c r="E204" s="1" t="s">
        <v>3</v>
      </c>
      <c r="F204" s="2" t="s">
        <v>49</v>
      </c>
      <c r="G204" s="1">
        <v>1</v>
      </c>
      <c r="H204" s="1">
        <v>1</v>
      </c>
      <c r="I204" s="9" t="s">
        <v>15</v>
      </c>
      <c r="J204" s="1" t="s">
        <v>5</v>
      </c>
      <c r="M204" s="9" t="s">
        <v>2</v>
      </c>
      <c r="N204" s="9" t="s">
        <v>47</v>
      </c>
      <c r="O204" s="9" t="s">
        <v>185</v>
      </c>
      <c r="P204" s="1">
        <v>80</v>
      </c>
    </row>
    <row r="205" spans="1:16" x14ac:dyDescent="0.25">
      <c r="A205" s="1">
        <v>204</v>
      </c>
      <c r="B205" s="1" t="s">
        <v>174</v>
      </c>
      <c r="C205" s="6">
        <v>45108</v>
      </c>
      <c r="D205" s="1" t="s">
        <v>34</v>
      </c>
      <c r="E205" s="1" t="s">
        <v>36</v>
      </c>
      <c r="F205" s="2" t="s">
        <v>49</v>
      </c>
      <c r="G205" s="1">
        <v>2</v>
      </c>
      <c r="H205" s="1">
        <v>0</v>
      </c>
      <c r="I205" s="9" t="s">
        <v>17</v>
      </c>
      <c r="J205" s="1" t="s">
        <v>4</v>
      </c>
      <c r="M205" s="9" t="s">
        <v>2</v>
      </c>
      <c r="N205" s="9" t="s">
        <v>47</v>
      </c>
      <c r="O205" s="9" t="s">
        <v>185</v>
      </c>
      <c r="P205" s="1">
        <v>80</v>
      </c>
    </row>
    <row r="206" spans="1:16" x14ac:dyDescent="0.25">
      <c r="A206" s="1">
        <v>205</v>
      </c>
      <c r="B206" s="1" t="s">
        <v>173</v>
      </c>
      <c r="C206" s="6">
        <v>45112</v>
      </c>
      <c r="D206" s="1" t="s">
        <v>28</v>
      </c>
      <c r="E206" s="1" t="s">
        <v>36</v>
      </c>
      <c r="F206" s="2" t="s">
        <v>49</v>
      </c>
      <c r="G206" s="1">
        <v>5</v>
      </c>
      <c r="H206" s="1">
        <v>1</v>
      </c>
      <c r="I206" s="9" t="s">
        <v>23</v>
      </c>
      <c r="J206" s="1" t="s">
        <v>4</v>
      </c>
      <c r="M206" s="9" t="s">
        <v>101</v>
      </c>
      <c r="N206" s="9" t="s">
        <v>46</v>
      </c>
      <c r="O206" s="9" t="s">
        <v>185</v>
      </c>
      <c r="P206" s="1">
        <v>90</v>
      </c>
    </row>
    <row r="207" spans="1:16" x14ac:dyDescent="0.25">
      <c r="A207" s="1">
        <v>206</v>
      </c>
      <c r="B207" s="1" t="s">
        <v>172</v>
      </c>
      <c r="C207" s="6">
        <v>45115</v>
      </c>
      <c r="D207" s="1" t="s">
        <v>34</v>
      </c>
      <c r="E207" s="1" t="s">
        <v>3</v>
      </c>
      <c r="F207" s="2" t="s">
        <v>49</v>
      </c>
      <c r="G207" s="1">
        <v>1</v>
      </c>
      <c r="H207" s="1">
        <v>0</v>
      </c>
      <c r="I207" s="9" t="s">
        <v>21</v>
      </c>
      <c r="J207" s="1" t="s">
        <v>4</v>
      </c>
      <c r="M207" s="9" t="s">
        <v>2</v>
      </c>
      <c r="N207" s="9" t="s">
        <v>47</v>
      </c>
      <c r="O207" s="9" t="s">
        <v>185</v>
      </c>
      <c r="P207" s="1">
        <v>80</v>
      </c>
    </row>
    <row r="208" spans="1:16" x14ac:dyDescent="0.25">
      <c r="A208" s="1">
        <v>207</v>
      </c>
      <c r="B208" s="1" t="s">
        <v>171</v>
      </c>
      <c r="C208" s="6">
        <v>45118</v>
      </c>
      <c r="D208" s="1" t="s">
        <v>35</v>
      </c>
      <c r="E208" s="1" t="s">
        <v>3</v>
      </c>
      <c r="F208" s="2" t="s">
        <v>49</v>
      </c>
      <c r="G208" s="1">
        <v>3</v>
      </c>
      <c r="H208" s="1">
        <v>0</v>
      </c>
      <c r="I208" s="9" t="s">
        <v>22</v>
      </c>
      <c r="J208" s="1" t="s">
        <v>4</v>
      </c>
      <c r="M208" s="9" t="s">
        <v>101</v>
      </c>
      <c r="N208" s="9" t="s">
        <v>46</v>
      </c>
      <c r="O208" s="9" t="s">
        <v>185</v>
      </c>
      <c r="P208" s="1">
        <v>90</v>
      </c>
    </row>
    <row r="209" spans="1:16" x14ac:dyDescent="0.25">
      <c r="A209" s="1">
        <v>208</v>
      </c>
      <c r="B209" s="1" t="s">
        <v>170</v>
      </c>
      <c r="C209" s="6">
        <v>45122</v>
      </c>
      <c r="D209" s="1" t="s">
        <v>34</v>
      </c>
      <c r="E209" s="1" t="s">
        <v>36</v>
      </c>
      <c r="F209" s="2" t="s">
        <v>49</v>
      </c>
      <c r="G209" s="1">
        <v>2</v>
      </c>
      <c r="H209" s="1">
        <v>0</v>
      </c>
      <c r="I209" s="9" t="s">
        <v>21</v>
      </c>
      <c r="J209" s="1" t="s">
        <v>4</v>
      </c>
      <c r="M209" s="9" t="s">
        <v>2</v>
      </c>
      <c r="N209" s="9" t="s">
        <v>47</v>
      </c>
      <c r="O209" s="9" t="s">
        <v>185</v>
      </c>
      <c r="P209" s="1">
        <v>80</v>
      </c>
    </row>
    <row r="210" spans="1:16" x14ac:dyDescent="0.25">
      <c r="A210" s="1">
        <v>209</v>
      </c>
      <c r="B210" s="1" t="s">
        <v>169</v>
      </c>
      <c r="C210" s="6">
        <v>45126</v>
      </c>
      <c r="D210" s="1" t="s">
        <v>28</v>
      </c>
      <c r="E210" s="1" t="s">
        <v>36</v>
      </c>
      <c r="F210" s="2" t="s">
        <v>49</v>
      </c>
      <c r="G210" s="1">
        <v>4</v>
      </c>
      <c r="H210" s="1">
        <v>2</v>
      </c>
      <c r="I210" s="9" t="s">
        <v>20</v>
      </c>
      <c r="J210" s="1" t="s">
        <v>4</v>
      </c>
      <c r="M210" s="9" t="s">
        <v>101</v>
      </c>
      <c r="N210" s="9" t="s">
        <v>46</v>
      </c>
      <c r="O210" s="9" t="s">
        <v>185</v>
      </c>
      <c r="P210" s="1">
        <v>90</v>
      </c>
    </row>
    <row r="211" spans="1:16" x14ac:dyDescent="0.25">
      <c r="A211" s="1">
        <v>210</v>
      </c>
      <c r="B211" s="1" t="s">
        <v>168</v>
      </c>
      <c r="C211" s="6">
        <v>45133</v>
      </c>
      <c r="D211" s="1" t="s">
        <v>28</v>
      </c>
      <c r="E211" s="1" t="s">
        <v>36</v>
      </c>
      <c r="F211" s="2" t="s">
        <v>49</v>
      </c>
      <c r="G211" s="1">
        <v>1</v>
      </c>
      <c r="H211" s="1">
        <v>0</v>
      </c>
      <c r="I211" s="9" t="s">
        <v>19</v>
      </c>
      <c r="J211" s="1" t="s">
        <v>4</v>
      </c>
      <c r="M211" s="9" t="s">
        <v>101</v>
      </c>
      <c r="N211" s="9" t="s">
        <v>46</v>
      </c>
      <c r="O211" s="9" t="s">
        <v>185</v>
      </c>
      <c r="P211" s="1">
        <v>90</v>
      </c>
    </row>
    <row r="212" spans="1:16" x14ac:dyDescent="0.25">
      <c r="A212" s="1">
        <v>211</v>
      </c>
      <c r="B212" s="1" t="s">
        <v>167</v>
      </c>
      <c r="C212" s="6">
        <v>45140</v>
      </c>
      <c r="D212" s="1" t="s">
        <v>28</v>
      </c>
      <c r="E212" s="1" t="s">
        <v>3</v>
      </c>
      <c r="F212" s="2" t="s">
        <v>49</v>
      </c>
      <c r="G212" s="1">
        <v>1</v>
      </c>
      <c r="H212" s="1">
        <v>2</v>
      </c>
      <c r="I212" s="9" t="s">
        <v>18</v>
      </c>
      <c r="J212" s="1" t="s">
        <v>0</v>
      </c>
      <c r="M212" s="9" t="s">
        <v>101</v>
      </c>
      <c r="N212" s="9" t="s">
        <v>46</v>
      </c>
      <c r="O212" s="9" t="s">
        <v>185</v>
      </c>
      <c r="P212" s="1">
        <v>90</v>
      </c>
    </row>
    <row r="213" spans="1:16" x14ac:dyDescent="0.25">
      <c r="A213" s="1">
        <v>212</v>
      </c>
      <c r="B213" s="1" t="s">
        <v>166</v>
      </c>
      <c r="C213" s="6">
        <v>45143</v>
      </c>
      <c r="D213" s="1" t="s">
        <v>34</v>
      </c>
      <c r="E213" s="1" t="s">
        <v>3</v>
      </c>
      <c r="F213" s="2" t="s">
        <v>49</v>
      </c>
      <c r="G213" s="1">
        <v>2</v>
      </c>
      <c r="H213" s="1">
        <v>0</v>
      </c>
      <c r="I213" s="9" t="s">
        <v>17</v>
      </c>
      <c r="J213" s="1" t="s">
        <v>4</v>
      </c>
      <c r="M213" s="9" t="s">
        <v>2</v>
      </c>
      <c r="N213" s="9" t="s">
        <v>47</v>
      </c>
      <c r="O213" s="9" t="s">
        <v>185</v>
      </c>
      <c r="P213" s="1">
        <v>80</v>
      </c>
    </row>
    <row r="214" spans="1:16" x14ac:dyDescent="0.25">
      <c r="A214" s="1">
        <v>213</v>
      </c>
      <c r="B214" s="1" t="s">
        <v>165</v>
      </c>
      <c r="C214" s="6">
        <v>45146</v>
      </c>
      <c r="D214" s="1" t="s">
        <v>28</v>
      </c>
      <c r="E214" s="1" t="s">
        <v>36</v>
      </c>
      <c r="F214" s="2" t="s">
        <v>49</v>
      </c>
      <c r="G214" s="1">
        <v>3</v>
      </c>
      <c r="H214" s="1">
        <v>0</v>
      </c>
      <c r="I214" s="9" t="s">
        <v>16</v>
      </c>
      <c r="J214" s="1" t="s">
        <v>4</v>
      </c>
      <c r="M214" s="9" t="s">
        <v>101</v>
      </c>
      <c r="N214" s="9" t="s">
        <v>46</v>
      </c>
      <c r="O214" s="9" t="s">
        <v>185</v>
      </c>
      <c r="P214" s="1">
        <v>90</v>
      </c>
    </row>
    <row r="215" spans="1:16" x14ac:dyDescent="0.25">
      <c r="A215" s="1">
        <v>214</v>
      </c>
      <c r="B215" s="1" t="s">
        <v>164</v>
      </c>
      <c r="C215" s="6">
        <v>45150</v>
      </c>
      <c r="D215" s="1" t="s">
        <v>34</v>
      </c>
      <c r="E215" s="1" t="s">
        <v>36</v>
      </c>
      <c r="F215" s="2" t="s">
        <v>49</v>
      </c>
      <c r="G215" s="1">
        <v>5</v>
      </c>
      <c r="H215" s="1">
        <v>0</v>
      </c>
      <c r="I215" s="9" t="s">
        <v>15</v>
      </c>
      <c r="J215" s="1" t="s">
        <v>4</v>
      </c>
      <c r="M215" s="9" t="s">
        <v>2</v>
      </c>
      <c r="N215" s="9" t="s">
        <v>47</v>
      </c>
      <c r="O215" s="9" t="s">
        <v>185</v>
      </c>
      <c r="P215" s="1">
        <v>80</v>
      </c>
    </row>
    <row r="216" spans="1:16" x14ac:dyDescent="0.25">
      <c r="A216" s="1">
        <v>215</v>
      </c>
      <c r="B216" s="1" t="s">
        <v>163</v>
      </c>
      <c r="C216" s="6">
        <v>45155</v>
      </c>
      <c r="D216" s="1" t="s">
        <v>28</v>
      </c>
      <c r="E216" s="1" t="s">
        <v>3</v>
      </c>
      <c r="F216" s="2" t="s">
        <v>49</v>
      </c>
      <c r="G216" s="1">
        <v>1</v>
      </c>
      <c r="H216" s="1">
        <v>0</v>
      </c>
      <c r="I216" s="9" t="s">
        <v>14</v>
      </c>
      <c r="J216" s="1" t="s">
        <v>4</v>
      </c>
      <c r="M216" s="9" t="s">
        <v>101</v>
      </c>
      <c r="N216" s="9" t="s">
        <v>46</v>
      </c>
      <c r="O216" s="9" t="s">
        <v>185</v>
      </c>
      <c r="P216" s="1">
        <v>90</v>
      </c>
    </row>
    <row r="217" spans="1:16" x14ac:dyDescent="0.25">
      <c r="A217" s="1">
        <v>216</v>
      </c>
      <c r="B217" s="1" t="s">
        <v>162</v>
      </c>
      <c r="C217" s="6">
        <v>45158</v>
      </c>
      <c r="D217" s="1" t="s">
        <v>28</v>
      </c>
      <c r="E217" s="1" t="s">
        <v>3</v>
      </c>
      <c r="F217" s="2" t="s">
        <v>49</v>
      </c>
      <c r="G217" s="1">
        <v>0</v>
      </c>
      <c r="H217" s="1">
        <v>1</v>
      </c>
      <c r="I217" s="9" t="s">
        <v>10</v>
      </c>
      <c r="J217" s="1" t="s">
        <v>0</v>
      </c>
      <c r="M217" s="9" t="s">
        <v>2</v>
      </c>
      <c r="N217" s="9" t="s">
        <v>45</v>
      </c>
      <c r="O217" s="9" t="s">
        <v>185</v>
      </c>
      <c r="P217" s="1">
        <v>80</v>
      </c>
    </row>
    <row r="218" spans="1:16" x14ac:dyDescent="0.25">
      <c r="A218" s="1">
        <v>217</v>
      </c>
      <c r="B218" s="1" t="s">
        <v>161</v>
      </c>
      <c r="C218" s="6">
        <v>45164</v>
      </c>
      <c r="D218" s="1" t="s">
        <v>34</v>
      </c>
      <c r="E218" s="1" t="s">
        <v>36</v>
      </c>
      <c r="F218" s="2" t="s">
        <v>49</v>
      </c>
      <c r="G218" s="1">
        <v>3</v>
      </c>
      <c r="H218" s="1">
        <v>0</v>
      </c>
      <c r="I218" s="9" t="s">
        <v>11</v>
      </c>
      <c r="J218" s="1" t="s">
        <v>4</v>
      </c>
      <c r="M218" s="9" t="s">
        <v>2</v>
      </c>
      <c r="N218" s="9" t="s">
        <v>45</v>
      </c>
      <c r="O218" s="9" t="s">
        <v>185</v>
      </c>
      <c r="P218" s="1">
        <v>80</v>
      </c>
    </row>
    <row r="219" spans="1:16" x14ac:dyDescent="0.25">
      <c r="A219" s="1">
        <v>218</v>
      </c>
      <c r="B219" s="1" t="s">
        <v>160</v>
      </c>
      <c r="C219" s="6">
        <v>45171</v>
      </c>
      <c r="D219" s="1" t="s">
        <v>34</v>
      </c>
      <c r="E219" s="1" t="s">
        <v>3</v>
      </c>
      <c r="F219" s="2" t="s">
        <v>49</v>
      </c>
      <c r="G219" s="1">
        <v>1</v>
      </c>
      <c r="H219" s="1">
        <v>1</v>
      </c>
      <c r="I219" s="9" t="s">
        <v>12</v>
      </c>
      <c r="J219" s="1" t="s">
        <v>5</v>
      </c>
      <c r="M219" s="9" t="s">
        <v>2</v>
      </c>
      <c r="N219" s="9" t="s">
        <v>45</v>
      </c>
      <c r="O219" s="9" t="s">
        <v>185</v>
      </c>
      <c r="P219" s="1">
        <v>80</v>
      </c>
    </row>
    <row r="220" spans="1:16" x14ac:dyDescent="0.25">
      <c r="A220" s="1">
        <v>219</v>
      </c>
      <c r="B220" s="1" t="s">
        <v>159</v>
      </c>
      <c r="C220" s="6">
        <v>45175</v>
      </c>
      <c r="D220" s="1" t="s">
        <v>28</v>
      </c>
      <c r="E220" s="1" t="s">
        <v>36</v>
      </c>
      <c r="F220" s="2" t="s">
        <v>49</v>
      </c>
      <c r="G220" s="1">
        <v>4</v>
      </c>
      <c r="H220" s="1">
        <v>3</v>
      </c>
      <c r="I220" s="9" t="s">
        <v>13</v>
      </c>
      <c r="J220" s="1" t="s">
        <v>4</v>
      </c>
      <c r="M220" s="9" t="s">
        <v>101</v>
      </c>
      <c r="N220" s="9" t="s">
        <v>46</v>
      </c>
      <c r="O220" s="9" t="s">
        <v>185</v>
      </c>
      <c r="P220" s="1">
        <v>90</v>
      </c>
    </row>
    <row r="221" spans="1:16" x14ac:dyDescent="0.25">
      <c r="A221" s="1">
        <v>220</v>
      </c>
      <c r="B221" s="1" t="s">
        <v>158</v>
      </c>
      <c r="C221" s="6">
        <v>45178</v>
      </c>
      <c r="D221" s="1" t="s">
        <v>34</v>
      </c>
      <c r="E221" s="1" t="s">
        <v>36</v>
      </c>
      <c r="F221" s="2" t="s">
        <v>49</v>
      </c>
      <c r="G221" s="1">
        <v>5</v>
      </c>
      <c r="H221" s="1">
        <v>0</v>
      </c>
      <c r="I221" s="9" t="s">
        <v>12</v>
      </c>
      <c r="J221" s="1" t="s">
        <v>4</v>
      </c>
      <c r="M221" s="9" t="s">
        <v>2</v>
      </c>
      <c r="N221" s="9" t="s">
        <v>45</v>
      </c>
      <c r="O221" s="9" t="s">
        <v>185</v>
      </c>
      <c r="P221" s="1">
        <v>80</v>
      </c>
    </row>
    <row r="222" spans="1:16" x14ac:dyDescent="0.25">
      <c r="A222" s="1">
        <v>221</v>
      </c>
      <c r="B222" s="1" t="s">
        <v>157</v>
      </c>
      <c r="C222" s="6">
        <v>45182</v>
      </c>
      <c r="D222" s="1" t="s">
        <v>28</v>
      </c>
      <c r="E222" s="1" t="s">
        <v>3</v>
      </c>
      <c r="F222" s="2" t="s">
        <v>49</v>
      </c>
      <c r="G222" s="1">
        <v>3</v>
      </c>
      <c r="H222" s="1">
        <v>3</v>
      </c>
      <c r="I222" s="9" t="s">
        <v>6</v>
      </c>
      <c r="J222" s="1" t="s">
        <v>5</v>
      </c>
      <c r="M222" s="9" t="s">
        <v>101</v>
      </c>
      <c r="N222" s="9" t="s">
        <v>46</v>
      </c>
      <c r="O222" s="9" t="s">
        <v>185</v>
      </c>
      <c r="P222" s="1">
        <v>90</v>
      </c>
    </row>
    <row r="223" spans="1:16" x14ac:dyDescent="0.25">
      <c r="A223" s="1">
        <v>222</v>
      </c>
      <c r="B223" s="1" t="s">
        <v>156</v>
      </c>
      <c r="C223" s="6">
        <v>45185</v>
      </c>
      <c r="D223" s="1" t="s">
        <v>34</v>
      </c>
      <c r="E223" s="1" t="s">
        <v>3</v>
      </c>
      <c r="F223" s="2" t="s">
        <v>49</v>
      </c>
      <c r="G223" s="1">
        <v>1</v>
      </c>
      <c r="H223" s="1">
        <v>0</v>
      </c>
      <c r="I223" s="9" t="s">
        <v>11</v>
      </c>
      <c r="J223" s="1" t="s">
        <v>4</v>
      </c>
      <c r="M223" s="9" t="s">
        <v>2</v>
      </c>
      <c r="N223" s="9" t="s">
        <v>45</v>
      </c>
      <c r="O223" s="9" t="s">
        <v>185</v>
      </c>
      <c r="P223" s="1">
        <v>80</v>
      </c>
    </row>
    <row r="224" spans="1:16" x14ac:dyDescent="0.25">
      <c r="A224" s="1">
        <v>223</v>
      </c>
      <c r="B224" s="1" t="s">
        <v>155</v>
      </c>
      <c r="C224" s="6">
        <v>45189</v>
      </c>
      <c r="D224" s="1" t="s">
        <v>28</v>
      </c>
      <c r="E224" s="1" t="s">
        <v>3</v>
      </c>
      <c r="F224" s="2" t="s">
        <v>49</v>
      </c>
      <c r="G224" s="1">
        <v>1</v>
      </c>
      <c r="H224" s="1">
        <v>1</v>
      </c>
      <c r="I224" s="9" t="s">
        <v>9</v>
      </c>
      <c r="J224" s="1" t="s">
        <v>5</v>
      </c>
      <c r="M224" s="9" t="s">
        <v>101</v>
      </c>
      <c r="N224" s="9" t="s">
        <v>44</v>
      </c>
      <c r="O224" s="9" t="s">
        <v>185</v>
      </c>
      <c r="P224" s="1">
        <v>90</v>
      </c>
    </row>
    <row r="225" spans="1:16" x14ac:dyDescent="0.25">
      <c r="A225" s="1">
        <v>224</v>
      </c>
      <c r="B225" s="1" t="s">
        <v>154</v>
      </c>
      <c r="C225" s="6">
        <v>45192</v>
      </c>
      <c r="D225" s="1" t="s">
        <v>34</v>
      </c>
      <c r="E225" s="1" t="s">
        <v>36</v>
      </c>
      <c r="F225" s="2" t="s">
        <v>49</v>
      </c>
      <c r="G225" s="1">
        <v>0</v>
      </c>
      <c r="H225" s="1">
        <v>1</v>
      </c>
      <c r="I225" s="9" t="s">
        <v>10</v>
      </c>
      <c r="J225" s="1" t="s">
        <v>0</v>
      </c>
      <c r="M225" s="9" t="s">
        <v>2</v>
      </c>
      <c r="N225" s="9" t="s">
        <v>45</v>
      </c>
      <c r="O225" s="9" t="s">
        <v>185</v>
      </c>
      <c r="P225" s="1">
        <v>80</v>
      </c>
    </row>
    <row r="226" spans="1:16" x14ac:dyDescent="0.25">
      <c r="A226" s="1">
        <v>225</v>
      </c>
      <c r="B226" s="1" t="s">
        <v>153</v>
      </c>
      <c r="C226" s="6">
        <v>45195</v>
      </c>
      <c r="D226" s="1" t="s">
        <v>28</v>
      </c>
      <c r="E226" s="1" t="s">
        <v>36</v>
      </c>
      <c r="F226" s="2" t="s">
        <v>49</v>
      </c>
      <c r="G226" s="1">
        <v>4</v>
      </c>
      <c r="H226" s="1">
        <v>1</v>
      </c>
      <c r="I226" s="9" t="s">
        <v>9</v>
      </c>
      <c r="J226" s="1" t="s">
        <v>4</v>
      </c>
      <c r="M226" s="9" t="s">
        <v>101</v>
      </c>
      <c r="N226" s="9" t="s">
        <v>44</v>
      </c>
      <c r="O226" s="9" t="s">
        <v>185</v>
      </c>
      <c r="P226" s="1">
        <v>90</v>
      </c>
    </row>
    <row r="227" spans="1:16" x14ac:dyDescent="0.25">
      <c r="A227" s="1">
        <v>226</v>
      </c>
      <c r="B227" s="1" t="s">
        <v>152</v>
      </c>
      <c r="C227" s="6">
        <v>45199</v>
      </c>
      <c r="D227" s="1" t="s">
        <v>29</v>
      </c>
      <c r="E227" s="1" t="s">
        <v>3</v>
      </c>
      <c r="F227" s="2" t="s">
        <v>49</v>
      </c>
      <c r="G227" s="1">
        <v>0</v>
      </c>
      <c r="H227" s="1">
        <v>1</v>
      </c>
      <c r="I227" s="9" t="s">
        <v>8</v>
      </c>
      <c r="J227" s="1" t="s">
        <v>0</v>
      </c>
      <c r="M227" s="9" t="s">
        <v>2</v>
      </c>
      <c r="N227" s="9" t="s">
        <v>44</v>
      </c>
      <c r="O227" s="9" t="s">
        <v>185</v>
      </c>
      <c r="P227" s="1">
        <v>80</v>
      </c>
    </row>
    <row r="228" spans="1:16" x14ac:dyDescent="0.25">
      <c r="A228" s="1">
        <v>227</v>
      </c>
      <c r="B228" s="1" t="s">
        <v>151</v>
      </c>
      <c r="C228" s="6">
        <v>45206</v>
      </c>
      <c r="D228" s="1" t="s">
        <v>34</v>
      </c>
      <c r="E228" s="1" t="s">
        <v>36</v>
      </c>
      <c r="F228" s="2" t="s">
        <v>49</v>
      </c>
      <c r="G228" s="1">
        <v>2</v>
      </c>
      <c r="H228" s="1">
        <v>0</v>
      </c>
      <c r="I228" s="9" t="s">
        <v>8</v>
      </c>
      <c r="J228" s="1" t="s">
        <v>4</v>
      </c>
      <c r="M228" s="9" t="s">
        <v>2</v>
      </c>
      <c r="N228" s="9" t="s">
        <v>44</v>
      </c>
      <c r="O228" s="9" t="s">
        <v>185</v>
      </c>
      <c r="P228" s="1">
        <v>80</v>
      </c>
    </row>
    <row r="229" spans="1:16" x14ac:dyDescent="0.25">
      <c r="A229" s="1">
        <v>228</v>
      </c>
      <c r="B229" s="1" t="s">
        <v>150</v>
      </c>
      <c r="C229" s="6">
        <v>45210</v>
      </c>
      <c r="D229" s="1" t="s">
        <v>33</v>
      </c>
      <c r="E229" s="1" t="s">
        <v>3</v>
      </c>
      <c r="F229" s="2" t="s">
        <v>49</v>
      </c>
      <c r="G229" s="1">
        <v>3</v>
      </c>
      <c r="H229" s="1">
        <v>1</v>
      </c>
      <c r="I229" s="9" t="s">
        <v>7</v>
      </c>
      <c r="J229" s="1" t="s">
        <v>4</v>
      </c>
      <c r="M229" s="9" t="s">
        <v>101</v>
      </c>
      <c r="N229" s="9" t="s">
        <v>43</v>
      </c>
      <c r="O229" s="9" t="s">
        <v>185</v>
      </c>
      <c r="P229" s="1">
        <v>90</v>
      </c>
    </row>
    <row r="230" spans="1:16" x14ac:dyDescent="0.25">
      <c r="A230" s="1">
        <v>229</v>
      </c>
      <c r="B230" s="1" t="s">
        <v>148</v>
      </c>
      <c r="C230" s="14">
        <v>45214</v>
      </c>
      <c r="D230" s="1" t="s">
        <v>32</v>
      </c>
      <c r="E230" s="1" t="s">
        <v>36</v>
      </c>
      <c r="F230" s="2" t="s">
        <v>49</v>
      </c>
      <c r="G230" s="1">
        <v>2</v>
      </c>
      <c r="H230" s="1">
        <v>2</v>
      </c>
      <c r="I230" s="9" t="s">
        <v>7</v>
      </c>
      <c r="J230" s="1" t="s">
        <v>5</v>
      </c>
      <c r="M230" s="9" t="s">
        <v>101</v>
      </c>
      <c r="N230" s="9" t="s">
        <v>43</v>
      </c>
      <c r="O230" s="9" t="s">
        <v>185</v>
      </c>
      <c r="P230" s="1">
        <v>90</v>
      </c>
    </row>
    <row r="231" spans="1:16" x14ac:dyDescent="0.25">
      <c r="A231" s="1">
        <v>230</v>
      </c>
      <c r="B231" s="1" t="s">
        <v>149</v>
      </c>
      <c r="C231" s="14">
        <v>45217</v>
      </c>
      <c r="D231" s="1" t="s">
        <v>29</v>
      </c>
      <c r="E231" s="1" t="s">
        <v>36</v>
      </c>
      <c r="F231" s="2" t="s">
        <v>49</v>
      </c>
      <c r="G231" s="1">
        <v>1</v>
      </c>
      <c r="H231" s="1">
        <v>1</v>
      </c>
      <c r="I231" s="9" t="s">
        <v>6</v>
      </c>
      <c r="J231" s="1" t="s">
        <v>5</v>
      </c>
      <c r="M231" s="9" t="s">
        <v>2</v>
      </c>
      <c r="N231" s="9" t="s">
        <v>43</v>
      </c>
      <c r="O231" s="9" t="s">
        <v>185</v>
      </c>
      <c r="P231" s="1">
        <v>90</v>
      </c>
    </row>
    <row r="232" spans="1:16" x14ac:dyDescent="0.25">
      <c r="A232" s="1">
        <v>231</v>
      </c>
      <c r="B232" s="1" t="s">
        <v>147</v>
      </c>
      <c r="C232" s="6">
        <v>45220</v>
      </c>
      <c r="D232" s="1" t="s">
        <v>31</v>
      </c>
      <c r="E232" s="1" t="s">
        <v>3</v>
      </c>
      <c r="F232" s="2" t="s">
        <v>49</v>
      </c>
      <c r="G232" s="1">
        <v>0</v>
      </c>
      <c r="H232" s="1">
        <v>3</v>
      </c>
      <c r="I232" s="9" t="s">
        <v>6</v>
      </c>
      <c r="J232" s="1" t="s">
        <v>0</v>
      </c>
      <c r="M232" s="9" t="s">
        <v>101</v>
      </c>
      <c r="N232" s="9" t="s">
        <v>42</v>
      </c>
      <c r="O232" s="9" t="s">
        <v>185</v>
      </c>
      <c r="P232" s="1">
        <v>90</v>
      </c>
    </row>
    <row r="233" spans="1:16" x14ac:dyDescent="0.25">
      <c r="A233" s="1">
        <v>232</v>
      </c>
      <c r="B233" s="1" t="s">
        <v>146</v>
      </c>
      <c r="C233" s="6">
        <v>45223</v>
      </c>
      <c r="D233" s="1" t="s">
        <v>30</v>
      </c>
      <c r="E233" s="1" t="s">
        <v>3</v>
      </c>
      <c r="F233" s="2" t="s">
        <v>49</v>
      </c>
      <c r="G233" s="1">
        <v>2</v>
      </c>
      <c r="H233" s="1">
        <v>2</v>
      </c>
      <c r="I233" s="9" t="s">
        <v>6</v>
      </c>
      <c r="J233" s="1" t="s">
        <v>5</v>
      </c>
      <c r="K233" s="1">
        <v>3</v>
      </c>
      <c r="L233" s="1">
        <v>1</v>
      </c>
      <c r="M233" s="9" t="s">
        <v>2</v>
      </c>
      <c r="N233" s="9" t="s">
        <v>43</v>
      </c>
      <c r="O233" s="9" t="s">
        <v>185</v>
      </c>
      <c r="P233" s="1">
        <v>90</v>
      </c>
    </row>
    <row r="234" spans="1:16" x14ac:dyDescent="0.25">
      <c r="A234" s="1">
        <v>233</v>
      </c>
      <c r="B234" s="1" t="s">
        <v>145</v>
      </c>
      <c r="C234" s="6">
        <v>45228</v>
      </c>
      <c r="D234" s="1" t="s">
        <v>29</v>
      </c>
      <c r="E234" s="1" t="s">
        <v>36</v>
      </c>
      <c r="F234" s="2" t="s">
        <v>49</v>
      </c>
      <c r="G234" s="1">
        <v>2</v>
      </c>
      <c r="H234" s="1">
        <v>1</v>
      </c>
      <c r="I234" s="9" t="s">
        <v>1</v>
      </c>
      <c r="J234" s="1" t="s">
        <v>4</v>
      </c>
      <c r="M234" s="9" t="s">
        <v>2</v>
      </c>
      <c r="N234" s="9" t="s">
        <v>42</v>
      </c>
      <c r="O234" s="9" t="s">
        <v>185</v>
      </c>
      <c r="P234" s="1">
        <v>90</v>
      </c>
    </row>
    <row r="235" spans="1:16" x14ac:dyDescent="0.25">
      <c r="A235" s="1">
        <v>234</v>
      </c>
      <c r="B235" s="1" t="s">
        <v>144</v>
      </c>
      <c r="C235" s="6">
        <v>45234</v>
      </c>
      <c r="D235" s="1" t="s">
        <v>28</v>
      </c>
      <c r="E235" s="1" t="s">
        <v>3</v>
      </c>
      <c r="F235" s="2" t="s">
        <v>49</v>
      </c>
      <c r="G235" s="1">
        <v>0</v>
      </c>
      <c r="H235" s="1">
        <v>1</v>
      </c>
      <c r="I235" s="9" t="s">
        <v>1</v>
      </c>
      <c r="J235" s="1" t="s">
        <v>0</v>
      </c>
      <c r="K235" s="1">
        <v>2</v>
      </c>
      <c r="L235" s="1">
        <v>3</v>
      </c>
      <c r="M235" s="9" t="s">
        <v>2</v>
      </c>
      <c r="N235" s="9" t="s">
        <v>42</v>
      </c>
      <c r="O235" s="9" t="s">
        <v>185</v>
      </c>
      <c r="P235" s="1">
        <v>90</v>
      </c>
    </row>
  </sheetData>
  <autoFilter ref="A1:P235" xr:uid="{984491EB-E46E-4E84-99CC-E052BA28ECD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6812-3FEB-45F5-9764-627D23D3C01E}">
  <dimension ref="A1:O106"/>
  <sheetViews>
    <sheetView workbookViewId="0">
      <pane ySplit="1" topLeftCell="A75" activePane="bottomLeft" state="frozen"/>
      <selection pane="bottomLeft" activeCell="A106" sqref="A106"/>
    </sheetView>
  </sheetViews>
  <sheetFormatPr defaultRowHeight="15" x14ac:dyDescent="0.25"/>
  <cols>
    <col min="1" max="1" width="10.28515625" style="1" customWidth="1"/>
    <col min="2" max="3" width="7.42578125" style="1" customWidth="1"/>
    <col min="4" max="4" width="20.5703125" style="1" bestFit="1" customWidth="1"/>
    <col min="5" max="5" width="7" style="1" customWidth="1"/>
    <col min="6" max="6" width="11.7109375" style="6" customWidth="1"/>
    <col min="7" max="7" width="20.140625" style="1" customWidth="1"/>
    <col min="8" max="8" width="7.140625" style="1" customWidth="1"/>
    <col min="9" max="10" width="17.5703125" style="12" customWidth="1"/>
  </cols>
  <sheetData>
    <row r="1" spans="1:15" s="3" customFormat="1" x14ac:dyDescent="0.25">
      <c r="A1" s="5" t="s">
        <v>184</v>
      </c>
      <c r="B1" s="5" t="s">
        <v>216</v>
      </c>
      <c r="C1" s="5" t="s">
        <v>209</v>
      </c>
      <c r="D1" s="5" t="s">
        <v>56</v>
      </c>
      <c r="E1" s="5" t="s">
        <v>40</v>
      </c>
      <c r="F1" s="13" t="s">
        <v>222</v>
      </c>
      <c r="G1" s="5" t="s">
        <v>52</v>
      </c>
      <c r="H1" s="5" t="s">
        <v>215</v>
      </c>
      <c r="I1" s="3" t="s">
        <v>217</v>
      </c>
      <c r="J1" s="3" t="s">
        <v>218</v>
      </c>
      <c r="K1" s="3" t="s">
        <v>225</v>
      </c>
    </row>
    <row r="2" spans="1:15" x14ac:dyDescent="0.25">
      <c r="A2" s="2" t="str">
        <f>_xlfn.XLOOKUP(C2,Jogos!A:A,Jogos!B:B)</f>
        <v>https://www.ogol.com.br/jogo.php?id=9306492</v>
      </c>
      <c r="B2" s="1">
        <v>1</v>
      </c>
      <c r="C2" s="1">
        <v>195</v>
      </c>
      <c r="D2" s="1" t="str">
        <f>_xlfn.XLOOKUP(C2,Jogos!A:A,Jogos!M:M)</f>
        <v>Paulista Sub-17 2023</v>
      </c>
      <c r="E2" s="1" t="str">
        <f>_xlfn.XLOOKUP(C2,Jogos!A:A,Jogos!E:E)</f>
        <v>C</v>
      </c>
      <c r="F2" s="6">
        <f>_xlfn.XLOOKUP(C2,Jogos!A:A,Jogos!C:C)</f>
        <v>45031</v>
      </c>
      <c r="G2" s="1" t="str">
        <f>_xlfn.XLOOKUP(C2,Jogos!A:A,Jogos!I:I)</f>
        <v>Osasco Audax</v>
      </c>
      <c r="H2" s="1">
        <v>26</v>
      </c>
      <c r="I2" s="12" t="s">
        <v>133</v>
      </c>
      <c r="J2" s="12" t="s">
        <v>129</v>
      </c>
    </row>
    <row r="3" spans="1:15" x14ac:dyDescent="0.25">
      <c r="A3" s="2" t="str">
        <f>_xlfn.XLOOKUP(C3,Jogos!A:A,Jogos!B:B)</f>
        <v>https://www.ogol.com.br/jogo.php?id=9306492</v>
      </c>
      <c r="B3" s="1">
        <v>2</v>
      </c>
      <c r="C3" s="1">
        <v>195</v>
      </c>
      <c r="D3" s="1" t="str">
        <f>_xlfn.XLOOKUP(C3,Jogos!A:A,Jogos!M:M)</f>
        <v>Paulista Sub-17 2023</v>
      </c>
      <c r="E3" s="1" t="str">
        <f>_xlfn.XLOOKUP(C3,Jogos!A:A,Jogos!E:E)</f>
        <v>C</v>
      </c>
      <c r="F3" s="6">
        <f>_xlfn.XLOOKUP(C3,Jogos!A:A,Jogos!C:C)</f>
        <v>45031</v>
      </c>
      <c r="G3" s="1" t="str">
        <f>_xlfn.XLOOKUP(C3,Jogos!A:A,Jogos!I:I)</f>
        <v>Osasco Audax</v>
      </c>
      <c r="H3" s="1">
        <v>40</v>
      </c>
      <c r="I3" s="12" t="s">
        <v>129</v>
      </c>
      <c r="J3" s="12" t="s">
        <v>130</v>
      </c>
    </row>
    <row r="4" spans="1:15" x14ac:dyDescent="0.25">
      <c r="A4" s="2" t="str">
        <f>_xlfn.XLOOKUP(C4,Jogos!A:A,Jogos!B:B)</f>
        <v>https://www.ogol.com.br/jogo.php?id=9306492</v>
      </c>
      <c r="B4" s="1">
        <v>3</v>
      </c>
      <c r="C4" s="1">
        <v>195</v>
      </c>
      <c r="D4" s="1" t="str">
        <f>_xlfn.XLOOKUP(C4,Jogos!A:A,Jogos!M:M)</f>
        <v>Paulista Sub-17 2023</v>
      </c>
      <c r="E4" s="1" t="str">
        <f>_xlfn.XLOOKUP(C4,Jogos!A:A,Jogos!E:E)</f>
        <v>C</v>
      </c>
      <c r="F4" s="6">
        <f>_xlfn.XLOOKUP(C4,Jogos!A:A,Jogos!C:C)</f>
        <v>45031</v>
      </c>
      <c r="G4" s="1" t="str">
        <f>_xlfn.XLOOKUP(C4,Jogos!A:A,Jogos!I:I)</f>
        <v>Osasco Audax</v>
      </c>
      <c r="H4" s="1">
        <v>41</v>
      </c>
      <c r="I4" s="12" t="s">
        <v>130</v>
      </c>
      <c r="J4" s="12" t="s">
        <v>140</v>
      </c>
    </row>
    <row r="5" spans="1:15" x14ac:dyDescent="0.25">
      <c r="A5" s="2" t="str">
        <f>_xlfn.XLOOKUP(C5,Jogos!A:A,Jogos!B:B)</f>
        <v>https://www.ogol.com.br/jogo.php?id=9306492</v>
      </c>
      <c r="B5" s="1">
        <v>4</v>
      </c>
      <c r="C5" s="1">
        <v>195</v>
      </c>
      <c r="D5" s="1" t="str">
        <f>_xlfn.XLOOKUP(C5,Jogos!A:A,Jogos!M:M)</f>
        <v>Paulista Sub-17 2023</v>
      </c>
      <c r="E5" s="1" t="str">
        <f>_xlfn.XLOOKUP(C5,Jogos!A:A,Jogos!E:E)</f>
        <v>C</v>
      </c>
      <c r="F5" s="6">
        <f>_xlfn.XLOOKUP(C5,Jogos!A:A,Jogos!C:C)</f>
        <v>45031</v>
      </c>
      <c r="G5" s="1" t="str">
        <f>_xlfn.XLOOKUP(C5,Jogos!A:A,Jogos!I:I)</f>
        <v>Osasco Audax</v>
      </c>
      <c r="H5" s="1">
        <v>58</v>
      </c>
      <c r="I5" s="12" t="s">
        <v>132</v>
      </c>
      <c r="J5" s="12" t="s">
        <v>221</v>
      </c>
    </row>
    <row r="6" spans="1:15" s="1" customFormat="1" x14ac:dyDescent="0.25">
      <c r="A6" s="2" t="str">
        <f>_xlfn.XLOOKUP(C6,Jogos!A:A,Jogos!B:B)</f>
        <v>https://www.ogol.com.br/jogo.php?id=9306492</v>
      </c>
      <c r="B6" s="1">
        <v>5</v>
      </c>
      <c r="C6" s="1">
        <v>195</v>
      </c>
      <c r="D6" s="1" t="str">
        <f>_xlfn.XLOOKUP(C6,Jogos!A:A,Jogos!M:M)</f>
        <v>Paulista Sub-17 2023</v>
      </c>
      <c r="E6" s="1" t="str">
        <f>_xlfn.XLOOKUP(C6,Jogos!A:A,Jogos!E:E)</f>
        <v>C</v>
      </c>
      <c r="F6" s="6">
        <f>_xlfn.XLOOKUP(C6,Jogos!A:A,Jogos!C:C)</f>
        <v>45031</v>
      </c>
      <c r="G6" s="1" t="str">
        <f>_xlfn.XLOOKUP(C6,Jogos!A:A,Jogos!I:I)</f>
        <v>Osasco Audax</v>
      </c>
      <c r="H6" s="1">
        <v>80</v>
      </c>
      <c r="I6" s="12" t="s">
        <v>141</v>
      </c>
      <c r="J6" s="12" t="s">
        <v>220</v>
      </c>
      <c r="K6"/>
      <c r="L6"/>
      <c r="M6"/>
      <c r="N6"/>
      <c r="O6"/>
    </row>
    <row r="7" spans="1:15" s="1" customFormat="1" x14ac:dyDescent="0.25">
      <c r="A7" s="2" t="str">
        <f>_xlfn.XLOOKUP(C7,Jogos!A:A,Jogos!B:B)</f>
        <v>https://www.ogol.com.br/jogo.php?id=9306492</v>
      </c>
      <c r="B7" s="1">
        <v>6</v>
      </c>
      <c r="C7" s="1">
        <v>195</v>
      </c>
      <c r="D7" s="1" t="str">
        <f>_xlfn.XLOOKUP(C7,Jogos!A:A,Jogos!M:M)</f>
        <v>Paulista Sub-17 2023</v>
      </c>
      <c r="E7" s="1" t="str">
        <f>_xlfn.XLOOKUP(C7,Jogos!A:A,Jogos!E:E)</f>
        <v>C</v>
      </c>
      <c r="F7" s="6">
        <f>_xlfn.XLOOKUP(C7,Jogos!A:A,Jogos!C:C)</f>
        <v>45031</v>
      </c>
      <c r="G7" s="1" t="str">
        <f>_xlfn.XLOOKUP(C7,Jogos!A:A,Jogos!I:I)</f>
        <v>Osasco Audax</v>
      </c>
      <c r="H7" s="1">
        <v>82</v>
      </c>
      <c r="I7" s="12" t="s">
        <v>220</v>
      </c>
      <c r="J7" s="12" t="s">
        <v>141</v>
      </c>
      <c r="K7"/>
      <c r="L7"/>
      <c r="M7"/>
      <c r="N7"/>
      <c r="O7"/>
    </row>
    <row r="8" spans="1:15" s="1" customFormat="1" x14ac:dyDescent="0.25">
      <c r="A8" s="2" t="str">
        <f>_xlfn.XLOOKUP(C8,Jogos!A:A,Jogos!B:B)</f>
        <v>https://www.ogol.com.br/jogo.php?id=9306531</v>
      </c>
      <c r="B8" s="1">
        <v>7</v>
      </c>
      <c r="C8" s="1">
        <v>196</v>
      </c>
      <c r="D8" s="1" t="str">
        <f>_xlfn.XLOOKUP(C8,Jogos!A:A,Jogos!M:M)</f>
        <v>Paulista Sub-17 2023</v>
      </c>
      <c r="E8" s="1" t="str">
        <f>_xlfn.XLOOKUP(C8,Jogos!A:A,Jogos!E:E)</f>
        <v>F</v>
      </c>
      <c r="F8" s="6">
        <f>_xlfn.XLOOKUP(C8,Jogos!A:A,Jogos!C:C)</f>
        <v>45038</v>
      </c>
      <c r="G8" s="1" t="str">
        <f>_xlfn.XLOOKUP(C8,Jogos!A:A,Jogos!I:I)</f>
        <v>Oeste</v>
      </c>
      <c r="H8" s="1">
        <v>4</v>
      </c>
      <c r="I8" s="12" t="s">
        <v>141</v>
      </c>
      <c r="J8" s="12" t="s">
        <v>221</v>
      </c>
      <c r="K8"/>
      <c r="L8"/>
      <c r="M8"/>
      <c r="N8"/>
      <c r="O8"/>
    </row>
    <row r="9" spans="1:15" s="1" customFormat="1" x14ac:dyDescent="0.25">
      <c r="A9" s="2" t="str">
        <f>_xlfn.XLOOKUP(C9,Jogos!A:A,Jogos!B:B)</f>
        <v>https://www.ogol.com.br/jogo.php?id=9306531</v>
      </c>
      <c r="B9" s="1">
        <v>8</v>
      </c>
      <c r="C9" s="1">
        <v>196</v>
      </c>
      <c r="D9" s="1" t="str">
        <f>_xlfn.XLOOKUP(C9,Jogos!A:A,Jogos!M:M)</f>
        <v>Paulista Sub-17 2023</v>
      </c>
      <c r="E9" s="1" t="str">
        <f>_xlfn.XLOOKUP(C9,Jogos!A:A,Jogos!E:E)</f>
        <v>F</v>
      </c>
      <c r="F9" s="6">
        <f>_xlfn.XLOOKUP(C9,Jogos!A:A,Jogos!C:C)</f>
        <v>45038</v>
      </c>
      <c r="G9" s="1" t="str">
        <f>_xlfn.XLOOKUP(C9,Jogos!A:A,Jogos!I:I)</f>
        <v>Oeste</v>
      </c>
      <c r="H9" s="1">
        <v>17</v>
      </c>
      <c r="I9" s="12" t="s">
        <v>141</v>
      </c>
      <c r="J9" s="12" t="s">
        <v>223</v>
      </c>
      <c r="K9"/>
      <c r="L9"/>
      <c r="M9"/>
      <c r="N9"/>
      <c r="O9"/>
    </row>
    <row r="10" spans="1:15" s="1" customFormat="1" x14ac:dyDescent="0.25">
      <c r="A10" s="2" t="str">
        <f>_xlfn.XLOOKUP(C10,Jogos!A:A,Jogos!B:B)</f>
        <v>https://www.ogol.com.br/jogo.php?id=9306531</v>
      </c>
      <c r="B10" s="1">
        <v>9</v>
      </c>
      <c r="C10" s="1">
        <v>196</v>
      </c>
      <c r="D10" s="1" t="str">
        <f>_xlfn.XLOOKUP(C10,Jogos!A:A,Jogos!M:M)</f>
        <v>Paulista Sub-17 2023</v>
      </c>
      <c r="E10" s="1" t="str">
        <f>_xlfn.XLOOKUP(C10,Jogos!A:A,Jogos!E:E)</f>
        <v>F</v>
      </c>
      <c r="F10" s="6">
        <f>_xlfn.XLOOKUP(C10,Jogos!A:A,Jogos!C:C)</f>
        <v>45038</v>
      </c>
      <c r="G10" s="1" t="str">
        <f>_xlfn.XLOOKUP(C10,Jogos!A:A,Jogos!I:I)</f>
        <v>Oeste</v>
      </c>
      <c r="H10" s="1">
        <v>19</v>
      </c>
      <c r="I10" s="12" t="s">
        <v>130</v>
      </c>
      <c r="J10" s="12" t="s">
        <v>221</v>
      </c>
      <c r="K10"/>
      <c r="L10"/>
      <c r="M10"/>
      <c r="N10"/>
      <c r="O10"/>
    </row>
    <row r="11" spans="1:15" s="1" customFormat="1" x14ac:dyDescent="0.25">
      <c r="A11" s="2"/>
      <c r="C11" s="1">
        <v>196</v>
      </c>
      <c r="D11" s="1" t="str">
        <f>_xlfn.XLOOKUP(C11,Jogos!A:A,Jogos!M:M)</f>
        <v>Paulista Sub-17 2023</v>
      </c>
      <c r="E11" s="1" t="str">
        <f>_xlfn.XLOOKUP(C11,Jogos!A:A,Jogos!E:E)</f>
        <v>F</v>
      </c>
      <c r="F11" s="6">
        <f>_xlfn.XLOOKUP(C11,Jogos!A:A,Jogos!C:C)</f>
        <v>45038</v>
      </c>
      <c r="G11" s="1" t="str">
        <f>_xlfn.XLOOKUP(C11,Jogos!A:A,Jogos!I:I)</f>
        <v>Oeste</v>
      </c>
      <c r="H11" s="1">
        <v>74</v>
      </c>
      <c r="I11" s="12" t="s">
        <v>220</v>
      </c>
      <c r="J11" s="12" t="s">
        <v>131</v>
      </c>
      <c r="K11"/>
      <c r="L11"/>
      <c r="M11"/>
      <c r="N11"/>
      <c r="O11"/>
    </row>
    <row r="12" spans="1:15" s="1" customFormat="1" x14ac:dyDescent="0.25">
      <c r="A12" s="2"/>
      <c r="C12" s="1">
        <v>196</v>
      </c>
      <c r="D12" s="1" t="str">
        <f>_xlfn.XLOOKUP(C12,Jogos!A:A,Jogos!M:M)</f>
        <v>Paulista Sub-17 2023</v>
      </c>
      <c r="E12" s="1" t="str">
        <f>_xlfn.XLOOKUP(C12,Jogos!A:A,Jogos!E:E)</f>
        <v>F</v>
      </c>
      <c r="F12" s="6">
        <f>_xlfn.XLOOKUP(C12,Jogos!A:A,Jogos!C:C)</f>
        <v>45038</v>
      </c>
      <c r="G12" s="1" t="str">
        <f>_xlfn.XLOOKUP(C12,Jogos!A:A,Jogos!I:I)</f>
        <v>Oeste</v>
      </c>
      <c r="H12" s="1">
        <v>80</v>
      </c>
      <c r="I12" s="12" t="s">
        <v>192</v>
      </c>
      <c r="J12" s="12" t="s">
        <v>220</v>
      </c>
      <c r="K12"/>
      <c r="L12"/>
      <c r="M12"/>
      <c r="N12"/>
      <c r="O12"/>
    </row>
    <row r="13" spans="1:15" s="1" customFormat="1" x14ac:dyDescent="0.25">
      <c r="A13" s="2" t="str">
        <f>_xlfn.XLOOKUP(C13,Jogos!A:A,Jogos!B:B)</f>
        <v>https://www.ogol.com.br/jogo.php?id=9306567</v>
      </c>
      <c r="B13" s="1">
        <v>10</v>
      </c>
      <c r="C13" s="1">
        <v>197</v>
      </c>
      <c r="D13" s="1" t="str">
        <f>_xlfn.XLOOKUP(C13,Jogos!A:A,Jogos!M:M)</f>
        <v>Paulista Sub-17 2023</v>
      </c>
      <c r="E13" s="1" t="str">
        <f>_xlfn.XLOOKUP(C13,Jogos!A:A,Jogos!E:E)</f>
        <v>C</v>
      </c>
      <c r="F13" s="6">
        <f>_xlfn.XLOOKUP(C13,Jogos!A:A,Jogos!C:C)</f>
        <v>45045</v>
      </c>
      <c r="G13" s="1" t="str">
        <f>_xlfn.XLOOKUP(C13,Jogos!A:A,Jogos!I:I)</f>
        <v>Referência FC</v>
      </c>
      <c r="H13" s="1">
        <v>20</v>
      </c>
      <c r="I13" s="12" t="s">
        <v>141</v>
      </c>
      <c r="J13" s="12" t="s">
        <v>223</v>
      </c>
      <c r="K13"/>
      <c r="L13"/>
      <c r="M13"/>
      <c r="N13"/>
      <c r="O13"/>
    </row>
    <row r="14" spans="1:15" s="1" customFormat="1" x14ac:dyDescent="0.25">
      <c r="A14" s="2" t="str">
        <f>_xlfn.XLOOKUP(C14,Jogos!A:A,Jogos!B:B)</f>
        <v>https://www.ogol.com.br/jogo.php?id=9306567</v>
      </c>
      <c r="B14" s="1">
        <v>11</v>
      </c>
      <c r="C14" s="1">
        <v>197</v>
      </c>
      <c r="D14" s="1" t="str">
        <f>_xlfn.XLOOKUP(C14,Jogos!A:A,Jogos!M:M)</f>
        <v>Paulista Sub-17 2023</v>
      </c>
      <c r="E14" s="1" t="str">
        <f>_xlfn.XLOOKUP(C14,Jogos!A:A,Jogos!E:E)</f>
        <v>C</v>
      </c>
      <c r="F14" s="6">
        <f>_xlfn.XLOOKUP(C14,Jogos!A:A,Jogos!C:C)</f>
        <v>45045</v>
      </c>
      <c r="G14" s="1" t="str">
        <f>_xlfn.XLOOKUP(C14,Jogos!A:A,Jogos!I:I)</f>
        <v>Referência FC</v>
      </c>
      <c r="H14" s="1">
        <v>31</v>
      </c>
      <c r="I14" s="12" t="s">
        <v>127</v>
      </c>
      <c r="J14" s="12" t="s">
        <v>141</v>
      </c>
      <c r="K14"/>
      <c r="L14"/>
      <c r="M14"/>
      <c r="N14"/>
      <c r="O14"/>
    </row>
    <row r="15" spans="1:15" s="1" customFormat="1" x14ac:dyDescent="0.25">
      <c r="A15" s="2" t="str">
        <f>_xlfn.XLOOKUP(C15,Jogos!A:A,Jogos!B:B)</f>
        <v>https://www.ogol.com.br/jogo.php?id=9306567</v>
      </c>
      <c r="B15" s="1">
        <v>12</v>
      </c>
      <c r="C15" s="1">
        <v>197</v>
      </c>
      <c r="D15" s="1" t="str">
        <f>_xlfn.XLOOKUP(C15,Jogos!A:A,Jogos!M:M)</f>
        <v>Paulista Sub-17 2023</v>
      </c>
      <c r="E15" s="1" t="str">
        <f>_xlfn.XLOOKUP(C15,Jogos!A:A,Jogos!E:E)</f>
        <v>C</v>
      </c>
      <c r="F15" s="6">
        <f>_xlfn.XLOOKUP(C15,Jogos!A:A,Jogos!C:C)</f>
        <v>45045</v>
      </c>
      <c r="G15" s="1" t="str">
        <f>_xlfn.XLOOKUP(C15,Jogos!A:A,Jogos!I:I)</f>
        <v>Referência FC</v>
      </c>
      <c r="H15" s="1">
        <v>35</v>
      </c>
      <c r="I15" s="12" t="s">
        <v>141</v>
      </c>
      <c r="J15" s="12" t="s">
        <v>221</v>
      </c>
      <c r="K15"/>
      <c r="L15"/>
      <c r="M15"/>
      <c r="N15"/>
      <c r="O15"/>
    </row>
    <row r="16" spans="1:15" s="1" customFormat="1" x14ac:dyDescent="0.25">
      <c r="A16" s="2" t="str">
        <f>_xlfn.XLOOKUP(C16,Jogos!A:A,Jogos!B:B)</f>
        <v>https://www.ogol.com.br/jogo.php?id=9306605</v>
      </c>
      <c r="B16" s="1">
        <v>13</v>
      </c>
      <c r="C16" s="1">
        <v>198</v>
      </c>
      <c r="D16" s="1" t="str">
        <f>_xlfn.XLOOKUP(C16,Jogos!A:A,Jogos!M:M)</f>
        <v>Paulista Sub-17 2023</v>
      </c>
      <c r="E16" s="1" t="str">
        <f>_xlfn.XLOOKUP(C16,Jogos!A:A,Jogos!E:E)</f>
        <v>F</v>
      </c>
      <c r="F16" s="6">
        <f>_xlfn.XLOOKUP(C16,Jogos!A:A,Jogos!C:C)</f>
        <v>45052</v>
      </c>
      <c r="G16" s="1" t="str">
        <f>_xlfn.XLOOKUP(C16,Jogos!A:A,Jogos!I:I)</f>
        <v>Grêmio Osasco</v>
      </c>
      <c r="H16" s="1">
        <v>26</v>
      </c>
      <c r="I16" s="12" t="s">
        <v>223</v>
      </c>
      <c r="J16" s="12" t="s">
        <v>131</v>
      </c>
      <c r="K16"/>
      <c r="L16"/>
      <c r="M16"/>
      <c r="N16"/>
      <c r="O16"/>
    </row>
    <row r="17" spans="1:15" s="1" customFormat="1" x14ac:dyDescent="0.25">
      <c r="A17" s="2" t="str">
        <f>_xlfn.XLOOKUP(C17,Jogos!A:A,Jogos!B:B)</f>
        <v>https://www.ogol.com.br/jogo.php?id=9306605</v>
      </c>
      <c r="B17" s="1">
        <v>14</v>
      </c>
      <c r="C17" s="1">
        <v>198</v>
      </c>
      <c r="D17" s="1" t="str">
        <f>_xlfn.XLOOKUP(C17,Jogos!A:A,Jogos!M:M)</f>
        <v>Paulista Sub-17 2023</v>
      </c>
      <c r="E17" s="1" t="str">
        <f>_xlfn.XLOOKUP(C17,Jogos!A:A,Jogos!E:E)</f>
        <v>F</v>
      </c>
      <c r="F17" s="6">
        <f>_xlfn.XLOOKUP(C17,Jogos!A:A,Jogos!C:C)</f>
        <v>45052</v>
      </c>
      <c r="G17" s="1" t="str">
        <f>_xlfn.XLOOKUP(C17,Jogos!A:A,Jogos!I:I)</f>
        <v>Grêmio Osasco</v>
      </c>
      <c r="H17" s="1">
        <v>30</v>
      </c>
      <c r="I17" s="12" t="s">
        <v>141</v>
      </c>
      <c r="J17" s="12" t="s">
        <v>221</v>
      </c>
      <c r="K17"/>
      <c r="L17"/>
      <c r="M17"/>
      <c r="N17"/>
      <c r="O17"/>
    </row>
    <row r="18" spans="1:15" s="1" customFormat="1" x14ac:dyDescent="0.25">
      <c r="A18" s="2" t="str">
        <f>_xlfn.XLOOKUP(C18,Jogos!A:A,Jogos!B:B)</f>
        <v>https://www.ogol.com.br/jogo.php?id=9306605</v>
      </c>
      <c r="B18" s="1">
        <v>15</v>
      </c>
      <c r="C18" s="1">
        <v>198</v>
      </c>
      <c r="D18" s="1" t="str">
        <f>_xlfn.XLOOKUP(C18,Jogos!A:A,Jogos!M:M)</f>
        <v>Paulista Sub-17 2023</v>
      </c>
      <c r="E18" s="1" t="str">
        <f>_xlfn.XLOOKUP(C18,Jogos!A:A,Jogos!E:E)</f>
        <v>F</v>
      </c>
      <c r="F18" s="6">
        <f>_xlfn.XLOOKUP(C18,Jogos!A:A,Jogos!C:C)</f>
        <v>45052</v>
      </c>
      <c r="G18" s="1" t="str">
        <f>_xlfn.XLOOKUP(C18,Jogos!A:A,Jogos!I:I)</f>
        <v>Grêmio Osasco</v>
      </c>
      <c r="H18" s="1">
        <v>39</v>
      </c>
      <c r="I18" s="12" t="s">
        <v>131</v>
      </c>
      <c r="J18" s="12" t="s">
        <v>130</v>
      </c>
      <c r="K18"/>
      <c r="L18"/>
      <c r="M18"/>
      <c r="N18"/>
      <c r="O18"/>
    </row>
    <row r="19" spans="1:15" s="1" customFormat="1" x14ac:dyDescent="0.25">
      <c r="A19" s="2" t="str">
        <f>_xlfn.XLOOKUP(C19,Jogos!A:A,Jogos!B:B)</f>
        <v>https://www.ogol.com.br/jogo.php?id=9306605</v>
      </c>
      <c r="B19" s="1">
        <v>16</v>
      </c>
      <c r="C19" s="1">
        <v>198</v>
      </c>
      <c r="D19" s="1" t="str">
        <f>_xlfn.XLOOKUP(C19,Jogos!A:A,Jogos!M:M)</f>
        <v>Paulista Sub-17 2023</v>
      </c>
      <c r="E19" s="1" t="str">
        <f>_xlfn.XLOOKUP(C19,Jogos!A:A,Jogos!E:E)</f>
        <v>F</v>
      </c>
      <c r="F19" s="6">
        <f>_xlfn.XLOOKUP(C19,Jogos!A:A,Jogos!C:C)</f>
        <v>45052</v>
      </c>
      <c r="G19" s="1" t="str">
        <f>_xlfn.XLOOKUP(C19,Jogos!A:A,Jogos!I:I)</f>
        <v>Grêmio Osasco</v>
      </c>
      <c r="H19" s="1">
        <v>62</v>
      </c>
      <c r="I19" s="12" t="s">
        <v>139</v>
      </c>
      <c r="J19" s="12" t="s">
        <v>221</v>
      </c>
      <c r="K19"/>
      <c r="L19"/>
      <c r="M19"/>
      <c r="N19"/>
      <c r="O19"/>
    </row>
    <row r="20" spans="1:15" s="1" customFormat="1" x14ac:dyDescent="0.25">
      <c r="A20" s="2" t="str">
        <f>_xlfn.XLOOKUP(C20,Jogos!A:A,Jogos!B:B)</f>
        <v>https://www.ogol.com.br/jogo.php?id=9306605</v>
      </c>
      <c r="B20" s="1">
        <v>17</v>
      </c>
      <c r="C20" s="1">
        <v>198</v>
      </c>
      <c r="D20" s="1" t="str">
        <f>_xlfn.XLOOKUP(C20,Jogos!A:A,Jogos!M:M)</f>
        <v>Paulista Sub-17 2023</v>
      </c>
      <c r="E20" s="1" t="str">
        <f>_xlfn.XLOOKUP(C20,Jogos!A:A,Jogos!E:E)</f>
        <v>F</v>
      </c>
      <c r="F20" s="6">
        <f>_xlfn.XLOOKUP(C20,Jogos!A:A,Jogos!C:C)</f>
        <v>45052</v>
      </c>
      <c r="G20" s="1" t="str">
        <f>_xlfn.XLOOKUP(C20,Jogos!A:A,Jogos!I:I)</f>
        <v>Grêmio Osasco</v>
      </c>
      <c r="H20" s="1">
        <v>71</v>
      </c>
      <c r="I20" s="12" t="s">
        <v>130</v>
      </c>
      <c r="J20" s="12" t="s">
        <v>141</v>
      </c>
      <c r="K20"/>
      <c r="L20"/>
      <c r="M20"/>
      <c r="N20"/>
      <c r="O20"/>
    </row>
    <row r="21" spans="1:15" s="1" customFormat="1" x14ac:dyDescent="0.25">
      <c r="A21" s="2" t="str">
        <f>_xlfn.XLOOKUP(C21,Jogos!A:A,Jogos!B:B)</f>
        <v>https://www.ogol.com.br/jogo.php?id=9306679</v>
      </c>
      <c r="B21" s="1">
        <v>18</v>
      </c>
      <c r="C21" s="1">
        <v>199</v>
      </c>
      <c r="D21" s="1" t="str">
        <f>_xlfn.XLOOKUP(C21,Jogos!A:A,Jogos!M:M)</f>
        <v>Paulista Sub-17 2023</v>
      </c>
      <c r="E21" s="1" t="str">
        <f>_xlfn.XLOOKUP(C21,Jogos!A:A,Jogos!E:E)</f>
        <v>F</v>
      </c>
      <c r="F21" s="6">
        <f>_xlfn.XLOOKUP(C21,Jogos!A:A,Jogos!C:C)</f>
        <v>45066</v>
      </c>
      <c r="G21" s="1" t="str">
        <f>_xlfn.XLOOKUP(C21,Jogos!A:A,Jogos!I:I)</f>
        <v>Osasco Audax</v>
      </c>
      <c r="H21" s="1">
        <v>1</v>
      </c>
      <c r="I21" s="12" t="s">
        <v>130</v>
      </c>
      <c r="J21" s="12" t="s">
        <v>131</v>
      </c>
      <c r="K21"/>
      <c r="L21"/>
      <c r="M21"/>
      <c r="N21"/>
      <c r="O21"/>
    </row>
    <row r="22" spans="1:15" s="1" customFormat="1" x14ac:dyDescent="0.25">
      <c r="A22" s="2" t="str">
        <f>_xlfn.XLOOKUP(C22,Jogos!A:A,Jogos!B:B)</f>
        <v>https://www.ogol.com.br/jogo.php?id=9306679</v>
      </c>
      <c r="B22" s="1">
        <v>19</v>
      </c>
      <c r="C22" s="1">
        <v>199</v>
      </c>
      <c r="D22" s="1" t="str">
        <f>_xlfn.XLOOKUP(C22,Jogos!A:A,Jogos!M:M)</f>
        <v>Paulista Sub-17 2023</v>
      </c>
      <c r="E22" s="1" t="str">
        <f>_xlfn.XLOOKUP(C22,Jogos!A:A,Jogos!E:E)</f>
        <v>F</v>
      </c>
      <c r="F22" s="6">
        <f>_xlfn.XLOOKUP(C22,Jogos!A:A,Jogos!C:C)</f>
        <v>45066</v>
      </c>
      <c r="G22" s="1" t="str">
        <f>_xlfn.XLOOKUP(C22,Jogos!A:A,Jogos!I:I)</f>
        <v>Osasco Audax</v>
      </c>
      <c r="H22" s="1">
        <v>26</v>
      </c>
      <c r="I22" s="12" t="s">
        <v>141</v>
      </c>
      <c r="J22" s="12" t="s">
        <v>130</v>
      </c>
      <c r="K22"/>
      <c r="L22"/>
      <c r="M22"/>
      <c r="N22"/>
      <c r="O22"/>
    </row>
    <row r="23" spans="1:15" s="1" customFormat="1" x14ac:dyDescent="0.25">
      <c r="A23" s="2" t="str">
        <f>_xlfn.XLOOKUP(C23,Jogos!A:A,Jogos!B:B)</f>
        <v>https://www.ogol.com.br/jogo.php?id=9306679</v>
      </c>
      <c r="B23" s="1">
        <v>20</v>
      </c>
      <c r="C23" s="1">
        <v>199</v>
      </c>
      <c r="D23" s="1" t="str">
        <f>_xlfn.XLOOKUP(C23,Jogos!A:A,Jogos!M:M)</f>
        <v>Paulista Sub-17 2023</v>
      </c>
      <c r="E23" s="1" t="str">
        <f>_xlfn.XLOOKUP(C23,Jogos!A:A,Jogos!E:E)</f>
        <v>F</v>
      </c>
      <c r="F23" s="6">
        <f>_xlfn.XLOOKUP(C23,Jogos!A:A,Jogos!C:C)</f>
        <v>45066</v>
      </c>
      <c r="G23" s="1" t="str">
        <f>_xlfn.XLOOKUP(C23,Jogos!A:A,Jogos!I:I)</f>
        <v>Osasco Audax</v>
      </c>
      <c r="H23" s="1">
        <v>66</v>
      </c>
      <c r="I23" s="12" t="s">
        <v>141</v>
      </c>
      <c r="J23" s="12" t="s">
        <v>130</v>
      </c>
      <c r="K23"/>
      <c r="L23"/>
      <c r="M23"/>
      <c r="N23"/>
      <c r="O23"/>
    </row>
    <row r="24" spans="1:15" s="1" customFormat="1" x14ac:dyDescent="0.25">
      <c r="A24" s="2" t="str">
        <f>_xlfn.XLOOKUP(C24,Jogos!A:A,Jogos!B:B)</f>
        <v>https://www.ogol.com.br/jogo.php?id=9306679</v>
      </c>
      <c r="B24" s="1">
        <v>21</v>
      </c>
      <c r="C24" s="1">
        <v>199</v>
      </c>
      <c r="D24" s="1" t="str">
        <f>_xlfn.XLOOKUP(C24,Jogos!A:A,Jogos!M:M)</f>
        <v>Paulista Sub-17 2023</v>
      </c>
      <c r="E24" s="1" t="str">
        <f>_xlfn.XLOOKUP(C24,Jogos!A:A,Jogos!E:E)</f>
        <v>F</v>
      </c>
      <c r="F24" s="6">
        <f>_xlfn.XLOOKUP(C24,Jogos!A:A,Jogos!C:C)</f>
        <v>45066</v>
      </c>
      <c r="G24" s="1" t="str">
        <f>_xlfn.XLOOKUP(C24,Jogos!A:A,Jogos!I:I)</f>
        <v>Osasco Audax</v>
      </c>
      <c r="H24" s="1">
        <v>76</v>
      </c>
      <c r="I24" s="12" t="s">
        <v>141</v>
      </c>
      <c r="J24" s="12" t="s">
        <v>221</v>
      </c>
      <c r="K24"/>
      <c r="L24"/>
      <c r="M24"/>
      <c r="N24"/>
      <c r="O24"/>
    </row>
    <row r="25" spans="1:15" s="1" customFormat="1" x14ac:dyDescent="0.25">
      <c r="A25" s="2" t="str">
        <f>_xlfn.XLOOKUP(C25,Jogos!A:A,Jogos!B:B)</f>
        <v>https://www.ogol.com.br/jogo.php?id=9306715</v>
      </c>
      <c r="B25" s="1">
        <v>22</v>
      </c>
      <c r="C25" s="1">
        <v>200</v>
      </c>
      <c r="D25" s="1" t="str">
        <f>_xlfn.XLOOKUP(C25,Jogos!A:A,Jogos!M:M)</f>
        <v>Paulista Sub-17 2023</v>
      </c>
      <c r="E25" s="1" t="str">
        <f>_xlfn.XLOOKUP(C25,Jogos!A:A,Jogos!E:E)</f>
        <v>C</v>
      </c>
      <c r="F25" s="6">
        <f>_xlfn.XLOOKUP(C25,Jogos!A:A,Jogos!C:C)</f>
        <v>45073</v>
      </c>
      <c r="G25" s="1" t="str">
        <f>_xlfn.XLOOKUP(C25,Jogos!A:A,Jogos!I:I)</f>
        <v>Oeste</v>
      </c>
      <c r="H25" s="1">
        <v>22</v>
      </c>
      <c r="I25" s="12" t="s">
        <v>141</v>
      </c>
      <c r="J25" s="12" t="s">
        <v>221</v>
      </c>
      <c r="K25"/>
      <c r="L25"/>
      <c r="M25"/>
      <c r="N25"/>
      <c r="O25"/>
    </row>
    <row r="26" spans="1:15" s="1" customFormat="1" x14ac:dyDescent="0.25">
      <c r="A26" s="2" t="str">
        <f>_xlfn.XLOOKUP(C26,Jogos!A:A,Jogos!B:B)</f>
        <v>https://www.ogol.com.br/jogo.php?id=9306715</v>
      </c>
      <c r="B26" s="1">
        <v>23</v>
      </c>
      <c r="C26" s="1">
        <v>200</v>
      </c>
      <c r="D26" s="1" t="str">
        <f>_xlfn.XLOOKUP(C26,Jogos!A:A,Jogos!M:M)</f>
        <v>Paulista Sub-17 2023</v>
      </c>
      <c r="E26" s="1" t="str">
        <f>_xlfn.XLOOKUP(C26,Jogos!A:A,Jogos!E:E)</f>
        <v>C</v>
      </c>
      <c r="F26" s="6">
        <f>_xlfn.XLOOKUP(C26,Jogos!A:A,Jogos!C:C)</f>
        <v>45073</v>
      </c>
      <c r="G26" s="1" t="str">
        <f>_xlfn.XLOOKUP(C26,Jogos!A:A,Jogos!I:I)</f>
        <v>Oeste</v>
      </c>
      <c r="H26" s="1">
        <v>23</v>
      </c>
      <c r="I26" s="12" t="s">
        <v>141</v>
      </c>
      <c r="J26" s="12" t="s">
        <v>139</v>
      </c>
      <c r="K26"/>
      <c r="L26"/>
      <c r="M26"/>
      <c r="N26"/>
      <c r="O26"/>
    </row>
    <row r="27" spans="1:15" s="1" customFormat="1" x14ac:dyDescent="0.25">
      <c r="A27" s="2" t="str">
        <f>_xlfn.XLOOKUP(C27,Jogos!A:A,Jogos!B:B)</f>
        <v>https://www.ogol.com.br/jogo.php?id=9306715</v>
      </c>
      <c r="B27" s="1">
        <v>24</v>
      </c>
      <c r="C27" s="1">
        <v>200</v>
      </c>
      <c r="D27" s="1" t="str">
        <f>_xlfn.XLOOKUP(C27,Jogos!A:A,Jogos!M:M)</f>
        <v>Paulista Sub-17 2023</v>
      </c>
      <c r="E27" s="1" t="str">
        <f>_xlfn.XLOOKUP(C27,Jogos!A:A,Jogos!E:E)</f>
        <v>C</v>
      </c>
      <c r="F27" s="6">
        <f>_xlfn.XLOOKUP(C27,Jogos!A:A,Jogos!C:C)</f>
        <v>45073</v>
      </c>
      <c r="G27" s="1" t="str">
        <f>_xlfn.XLOOKUP(C27,Jogos!A:A,Jogos!I:I)</f>
        <v>Oeste</v>
      </c>
      <c r="H27" s="1">
        <v>25</v>
      </c>
      <c r="I27" s="12" t="s">
        <v>141</v>
      </c>
      <c r="J27" s="12" t="s">
        <v>124</v>
      </c>
      <c r="K27"/>
      <c r="L27"/>
      <c r="M27"/>
      <c r="N27"/>
      <c r="O27"/>
    </row>
    <row r="28" spans="1:15" s="1" customFormat="1" x14ac:dyDescent="0.25">
      <c r="A28" s="2" t="str">
        <f>_xlfn.XLOOKUP(C28,Jogos!A:A,Jogos!B:B)</f>
        <v>https://www.ogol.com.br/jogo.php?id=9306715</v>
      </c>
      <c r="B28" s="1">
        <v>25</v>
      </c>
      <c r="C28" s="1">
        <v>200</v>
      </c>
      <c r="D28" s="1" t="str">
        <f>_xlfn.XLOOKUP(C28,Jogos!A:A,Jogos!M:M)</f>
        <v>Paulista Sub-17 2023</v>
      </c>
      <c r="E28" s="1" t="str">
        <f>_xlfn.XLOOKUP(C28,Jogos!A:A,Jogos!E:E)</f>
        <v>C</v>
      </c>
      <c r="F28" s="6">
        <f>_xlfn.XLOOKUP(C28,Jogos!A:A,Jogos!C:C)</f>
        <v>45073</v>
      </c>
      <c r="G28" s="1" t="str">
        <f>_xlfn.XLOOKUP(C28,Jogos!A:A,Jogos!I:I)</f>
        <v>Oeste</v>
      </c>
      <c r="H28" s="1">
        <v>29</v>
      </c>
      <c r="I28" s="12" t="s">
        <v>139</v>
      </c>
      <c r="J28" s="12" t="s">
        <v>141</v>
      </c>
      <c r="K28"/>
      <c r="L28"/>
      <c r="M28"/>
      <c r="N28"/>
      <c r="O28"/>
    </row>
    <row r="29" spans="1:15" s="1" customFormat="1" x14ac:dyDescent="0.25">
      <c r="A29" s="2" t="str">
        <f>_xlfn.XLOOKUP(C29,Jogos!A:A,Jogos!B:B)</f>
        <v>https://www.ogol.com.br/jogo.php?id=9306715</v>
      </c>
      <c r="B29" s="1">
        <v>26</v>
      </c>
      <c r="C29" s="1">
        <v>200</v>
      </c>
      <c r="D29" s="1" t="str">
        <f>_xlfn.XLOOKUP(C29,Jogos!A:A,Jogos!M:M)</f>
        <v>Paulista Sub-17 2023</v>
      </c>
      <c r="E29" s="1" t="str">
        <f>_xlfn.XLOOKUP(C29,Jogos!A:A,Jogos!E:E)</f>
        <v>C</v>
      </c>
      <c r="F29" s="6">
        <f>_xlfn.XLOOKUP(C29,Jogos!A:A,Jogos!C:C)</f>
        <v>45073</v>
      </c>
      <c r="G29" s="1" t="str">
        <f>_xlfn.XLOOKUP(C29,Jogos!A:A,Jogos!I:I)</f>
        <v>Oeste</v>
      </c>
      <c r="H29" s="1">
        <v>35</v>
      </c>
      <c r="I29" s="12" t="s">
        <v>141</v>
      </c>
      <c r="J29" s="12" t="s">
        <v>132</v>
      </c>
      <c r="K29"/>
      <c r="L29"/>
      <c r="M29"/>
      <c r="N29"/>
      <c r="O29"/>
    </row>
    <row r="30" spans="1:15" s="1" customFormat="1" x14ac:dyDescent="0.25">
      <c r="A30" s="2" t="str">
        <f>_xlfn.XLOOKUP(C30,Jogos!A:A,Jogos!B:B)</f>
        <v>https://www.ogol.com.br/jogo.php?id=9306715</v>
      </c>
      <c r="B30" s="1">
        <v>27</v>
      </c>
      <c r="C30" s="1">
        <v>200</v>
      </c>
      <c r="D30" s="1" t="str">
        <f>_xlfn.XLOOKUP(C30,Jogos!A:A,Jogos!M:M)</f>
        <v>Paulista Sub-17 2023</v>
      </c>
      <c r="E30" s="1" t="str">
        <f>_xlfn.XLOOKUP(C30,Jogos!A:A,Jogos!E:E)</f>
        <v>C</v>
      </c>
      <c r="F30" s="6">
        <f>_xlfn.XLOOKUP(C30,Jogos!A:A,Jogos!C:C)</f>
        <v>45073</v>
      </c>
      <c r="G30" s="1" t="str">
        <f>_xlfn.XLOOKUP(C30,Jogos!A:A,Jogos!I:I)</f>
        <v>Oeste</v>
      </c>
      <c r="H30" s="1">
        <v>39</v>
      </c>
      <c r="I30" s="12" t="s">
        <v>131</v>
      </c>
      <c r="J30" s="12" t="s">
        <v>221</v>
      </c>
      <c r="K30"/>
      <c r="L30"/>
      <c r="M30"/>
      <c r="N30"/>
      <c r="O30"/>
    </row>
    <row r="31" spans="1:15" s="1" customFormat="1" x14ac:dyDescent="0.25">
      <c r="A31" s="2" t="str">
        <f>_xlfn.XLOOKUP(C31,Jogos!A:A,Jogos!B:B)</f>
        <v>https://www.ogol.com.br/jogo.php?id=9306715</v>
      </c>
      <c r="B31" s="1">
        <v>28</v>
      </c>
      <c r="C31" s="1">
        <v>200</v>
      </c>
      <c r="D31" s="1" t="str">
        <f>_xlfn.XLOOKUP(C31,Jogos!A:A,Jogos!M:M)</f>
        <v>Paulista Sub-17 2023</v>
      </c>
      <c r="E31" s="1" t="str">
        <f>_xlfn.XLOOKUP(C31,Jogos!A:A,Jogos!E:E)</f>
        <v>C</v>
      </c>
      <c r="F31" s="6">
        <f>_xlfn.XLOOKUP(C31,Jogos!A:A,Jogos!C:C)</f>
        <v>45073</v>
      </c>
      <c r="G31" s="1" t="str">
        <f>_xlfn.XLOOKUP(C31,Jogos!A:A,Jogos!I:I)</f>
        <v>Oeste</v>
      </c>
      <c r="H31" s="1">
        <v>41</v>
      </c>
      <c r="I31" s="12" t="s">
        <v>141</v>
      </c>
      <c r="J31" s="12" t="s">
        <v>131</v>
      </c>
      <c r="K31"/>
      <c r="L31"/>
      <c r="M31"/>
      <c r="N31"/>
      <c r="O31"/>
    </row>
    <row r="32" spans="1:15" s="1" customFormat="1" x14ac:dyDescent="0.25">
      <c r="A32" s="2" t="str">
        <f>_xlfn.XLOOKUP(C32,Jogos!A:A,Jogos!B:B)</f>
        <v>https://www.ogol.com.br/jogo.php?id=9306715</v>
      </c>
      <c r="B32" s="1">
        <v>29</v>
      </c>
      <c r="C32" s="1">
        <v>200</v>
      </c>
      <c r="D32" s="1" t="str">
        <f>_xlfn.XLOOKUP(C32,Jogos!A:A,Jogos!M:M)</f>
        <v>Paulista Sub-17 2023</v>
      </c>
      <c r="E32" s="1" t="str">
        <f>_xlfn.XLOOKUP(C32,Jogos!A:A,Jogos!E:E)</f>
        <v>C</v>
      </c>
      <c r="F32" s="6">
        <f>_xlfn.XLOOKUP(C32,Jogos!A:A,Jogos!C:C)</f>
        <v>45073</v>
      </c>
      <c r="G32" s="1" t="str">
        <f>_xlfn.XLOOKUP(C32,Jogos!A:A,Jogos!I:I)</f>
        <v>Oeste</v>
      </c>
      <c r="H32" s="1">
        <v>67</v>
      </c>
      <c r="I32" s="12" t="s">
        <v>133</v>
      </c>
      <c r="J32" s="12" t="s">
        <v>221</v>
      </c>
      <c r="K32"/>
      <c r="L32"/>
      <c r="M32"/>
      <c r="N32"/>
      <c r="O32"/>
    </row>
    <row r="33" spans="1:15" s="1" customFormat="1" x14ac:dyDescent="0.25">
      <c r="A33" s="2" t="str">
        <f>_xlfn.XLOOKUP(C33,Jogos!A:A,Jogos!B:B)</f>
        <v>https://www.ogol.com.br/jogo.php?id=9306752</v>
      </c>
      <c r="B33" s="1">
        <v>30</v>
      </c>
      <c r="C33" s="1">
        <v>201</v>
      </c>
      <c r="D33" s="1" t="str">
        <f>_xlfn.XLOOKUP(C33,Jogos!A:A,Jogos!M:M)</f>
        <v>Paulista Sub-17 2023</v>
      </c>
      <c r="E33" s="1" t="str">
        <f>_xlfn.XLOOKUP(C33,Jogos!A:A,Jogos!E:E)</f>
        <v>F</v>
      </c>
      <c r="F33" s="6">
        <f>_xlfn.XLOOKUP(C33,Jogos!A:A,Jogos!C:C)</f>
        <v>45080</v>
      </c>
      <c r="G33" s="1" t="str">
        <f>_xlfn.XLOOKUP(C33,Jogos!A:A,Jogos!I:I)</f>
        <v>Referência FC</v>
      </c>
      <c r="H33" s="1">
        <v>7</v>
      </c>
      <c r="I33" s="12" t="s">
        <v>132</v>
      </c>
      <c r="J33" s="12" t="s">
        <v>221</v>
      </c>
      <c r="K33"/>
      <c r="L33"/>
      <c r="M33"/>
      <c r="N33"/>
      <c r="O33"/>
    </row>
    <row r="34" spans="1:15" s="1" customFormat="1" x14ac:dyDescent="0.25">
      <c r="A34" s="2" t="str">
        <f>_xlfn.XLOOKUP(C34,Jogos!A:A,Jogos!B:B)</f>
        <v>https://www.ogol.com.br/jogo.php?id=9306752</v>
      </c>
      <c r="B34" s="1">
        <v>31</v>
      </c>
      <c r="C34" s="1">
        <v>201</v>
      </c>
      <c r="D34" s="1" t="str">
        <f>_xlfn.XLOOKUP(C34,Jogos!A:A,Jogos!M:M)</f>
        <v>Paulista Sub-17 2023</v>
      </c>
      <c r="E34" s="1" t="str">
        <f>_xlfn.XLOOKUP(C34,Jogos!A:A,Jogos!E:E)</f>
        <v>F</v>
      </c>
      <c r="F34" s="6">
        <f>_xlfn.XLOOKUP(C34,Jogos!A:A,Jogos!C:C)</f>
        <v>45080</v>
      </c>
      <c r="G34" s="1" t="str">
        <f>_xlfn.XLOOKUP(C34,Jogos!A:A,Jogos!I:I)</f>
        <v>Referência FC</v>
      </c>
      <c r="H34" s="1">
        <v>18</v>
      </c>
      <c r="I34" s="12" t="s">
        <v>126</v>
      </c>
      <c r="J34" s="12" t="s">
        <v>221</v>
      </c>
      <c r="K34"/>
      <c r="L34"/>
      <c r="M34"/>
      <c r="N34"/>
      <c r="O34"/>
    </row>
    <row r="35" spans="1:15" s="1" customFormat="1" x14ac:dyDescent="0.25">
      <c r="A35" s="2" t="str">
        <f>_xlfn.XLOOKUP(C35,Jogos!A:A,Jogos!B:B)</f>
        <v>https://www.ogol.com.br/jogo.php?id=9306752</v>
      </c>
      <c r="B35" s="1">
        <v>32</v>
      </c>
      <c r="C35" s="1">
        <v>201</v>
      </c>
      <c r="D35" s="1" t="str">
        <f>_xlfn.XLOOKUP(C35,Jogos!A:A,Jogos!M:M)</f>
        <v>Paulista Sub-17 2023</v>
      </c>
      <c r="E35" s="1" t="str">
        <f>_xlfn.XLOOKUP(C35,Jogos!A:A,Jogos!E:E)</f>
        <v>F</v>
      </c>
      <c r="F35" s="6">
        <f>_xlfn.XLOOKUP(C35,Jogos!A:A,Jogos!C:C)</f>
        <v>45080</v>
      </c>
      <c r="G35" s="1" t="str">
        <f>_xlfn.XLOOKUP(C35,Jogos!A:A,Jogos!I:I)</f>
        <v>Referência FC</v>
      </c>
      <c r="H35" s="1">
        <v>34</v>
      </c>
      <c r="I35" s="12" t="s">
        <v>141</v>
      </c>
      <c r="J35" s="12" t="s">
        <v>221</v>
      </c>
      <c r="K35"/>
      <c r="L35"/>
      <c r="M35"/>
      <c r="N35"/>
      <c r="O35"/>
    </row>
    <row r="36" spans="1:15" s="1" customFormat="1" x14ac:dyDescent="0.25">
      <c r="A36" s="2" t="str">
        <f>_xlfn.XLOOKUP(C36,Jogos!A:A,Jogos!B:B)</f>
        <v>https://www.ogol.com.br/jogo.php?id=9306752</v>
      </c>
      <c r="B36" s="1">
        <v>33</v>
      </c>
      <c r="C36" s="1">
        <v>201</v>
      </c>
      <c r="D36" s="1" t="str">
        <f>_xlfn.XLOOKUP(C36,Jogos!A:A,Jogos!M:M)</f>
        <v>Paulista Sub-17 2023</v>
      </c>
      <c r="E36" s="1" t="str">
        <f>_xlfn.XLOOKUP(C36,Jogos!A:A,Jogos!E:E)</f>
        <v>F</v>
      </c>
      <c r="F36" s="6">
        <f>_xlfn.XLOOKUP(C36,Jogos!A:A,Jogos!C:C)</f>
        <v>45080</v>
      </c>
      <c r="G36" s="1" t="str">
        <f>_xlfn.XLOOKUP(C36,Jogos!A:A,Jogos!I:I)</f>
        <v>Referência FC</v>
      </c>
      <c r="H36" s="1">
        <v>60</v>
      </c>
      <c r="I36" s="12" t="s">
        <v>131</v>
      </c>
      <c r="J36" s="12" t="s">
        <v>221</v>
      </c>
      <c r="K36"/>
      <c r="L36"/>
      <c r="M36"/>
      <c r="N36"/>
      <c r="O36"/>
    </row>
    <row r="37" spans="1:15" s="1" customFormat="1" x14ac:dyDescent="0.25">
      <c r="A37" s="2" t="str">
        <f>_xlfn.XLOOKUP(C37,Jogos!A:A,Jogos!B:B)</f>
        <v>https://www.ogol.com.br/jogo.php?id=9306752</v>
      </c>
      <c r="B37" s="1">
        <v>34</v>
      </c>
      <c r="C37" s="1">
        <v>201</v>
      </c>
      <c r="D37" s="1" t="str">
        <f>_xlfn.XLOOKUP(C37,Jogos!A:A,Jogos!M:M)</f>
        <v>Paulista Sub-17 2023</v>
      </c>
      <c r="E37" s="1" t="str">
        <f>_xlfn.XLOOKUP(C37,Jogos!A:A,Jogos!E:E)</f>
        <v>F</v>
      </c>
      <c r="F37" s="6">
        <f>_xlfn.XLOOKUP(C37,Jogos!A:A,Jogos!C:C)</f>
        <v>45080</v>
      </c>
      <c r="G37" s="1" t="str">
        <f>_xlfn.XLOOKUP(C37,Jogos!A:A,Jogos!I:I)</f>
        <v>Referência FC</v>
      </c>
      <c r="H37" s="1">
        <v>70</v>
      </c>
      <c r="I37" s="12" t="s">
        <v>127</v>
      </c>
      <c r="J37" s="12" t="s">
        <v>221</v>
      </c>
      <c r="K37"/>
      <c r="L37"/>
      <c r="M37"/>
      <c r="N37"/>
      <c r="O37"/>
    </row>
    <row r="38" spans="1:15" s="1" customFormat="1" x14ac:dyDescent="0.25">
      <c r="A38" s="2" t="str">
        <f>_xlfn.XLOOKUP(C38,Jogos!A:A,Jogos!B:B)</f>
        <v>https://www.ogol.com.br/jogo.php?id=9306789</v>
      </c>
      <c r="B38" s="1">
        <v>35</v>
      </c>
      <c r="C38" s="1">
        <v>202</v>
      </c>
      <c r="D38" s="1" t="str">
        <f>_xlfn.XLOOKUP(C38,Jogos!A:A,Jogos!M:M)</f>
        <v>Paulista Sub-17 2023</v>
      </c>
      <c r="E38" s="1" t="str">
        <f>_xlfn.XLOOKUP(C38,Jogos!A:A,Jogos!E:E)</f>
        <v>C</v>
      </c>
      <c r="F38" s="6">
        <f>_xlfn.XLOOKUP(C38,Jogos!A:A,Jogos!C:C)</f>
        <v>45087</v>
      </c>
      <c r="G38" s="1" t="str">
        <f>_xlfn.XLOOKUP(C38,Jogos!A:A,Jogos!I:I)</f>
        <v>Grêmio Osasco</v>
      </c>
      <c r="H38" s="1">
        <v>54</v>
      </c>
      <c r="I38" s="12" t="s">
        <v>141</v>
      </c>
      <c r="J38" s="12" t="s">
        <v>139</v>
      </c>
      <c r="K38"/>
      <c r="L38"/>
      <c r="M38"/>
      <c r="N38"/>
      <c r="O38"/>
    </row>
    <row r="39" spans="1:15" s="1" customFormat="1" x14ac:dyDescent="0.25">
      <c r="A39" s="2" t="str">
        <f>_xlfn.XLOOKUP(C39,Jogos!A:A,Jogos!B:B)</f>
        <v>https://www.ogol.com.br/jogo.php?id=9306789</v>
      </c>
      <c r="B39" s="1">
        <v>36</v>
      </c>
      <c r="C39" s="1">
        <v>202</v>
      </c>
      <c r="D39" s="1" t="str">
        <f>_xlfn.XLOOKUP(C39,Jogos!A:A,Jogos!M:M)</f>
        <v>Paulista Sub-17 2023</v>
      </c>
      <c r="E39" s="1" t="str">
        <f>_xlfn.XLOOKUP(C39,Jogos!A:A,Jogos!E:E)</f>
        <v>C</v>
      </c>
      <c r="F39" s="6">
        <f>_xlfn.XLOOKUP(C39,Jogos!A:A,Jogos!C:C)</f>
        <v>45087</v>
      </c>
      <c r="G39" s="1" t="str">
        <f>_xlfn.XLOOKUP(C39,Jogos!A:A,Jogos!I:I)</f>
        <v>Grêmio Osasco</v>
      </c>
      <c r="H39" s="1">
        <v>56</v>
      </c>
      <c r="I39" s="12" t="s">
        <v>141</v>
      </c>
      <c r="J39" s="12" t="s">
        <v>132</v>
      </c>
      <c r="K39"/>
      <c r="L39"/>
      <c r="M39"/>
      <c r="N39"/>
      <c r="O39"/>
    </row>
    <row r="40" spans="1:15" s="1" customFormat="1" x14ac:dyDescent="0.25">
      <c r="A40" s="2" t="str">
        <f>_xlfn.XLOOKUP(C40,Jogos!A:A,Jogos!B:B)</f>
        <v>https://www.ogol.com.br/jogo.php?id=9306789</v>
      </c>
      <c r="B40" s="1">
        <v>37</v>
      </c>
      <c r="C40" s="1">
        <v>202</v>
      </c>
      <c r="D40" s="1" t="str">
        <f>_xlfn.XLOOKUP(C40,Jogos!A:A,Jogos!M:M)</f>
        <v>Paulista Sub-17 2023</v>
      </c>
      <c r="E40" s="1" t="str">
        <f>_xlfn.XLOOKUP(C40,Jogos!A:A,Jogos!E:E)</f>
        <v>C</v>
      </c>
      <c r="F40" s="6">
        <f>_xlfn.XLOOKUP(C40,Jogos!A:A,Jogos!C:C)</f>
        <v>45087</v>
      </c>
      <c r="G40" s="1" t="str">
        <f>_xlfn.XLOOKUP(C40,Jogos!A:A,Jogos!I:I)</f>
        <v>Grêmio Osasco</v>
      </c>
      <c r="H40" s="1">
        <v>58</v>
      </c>
      <c r="I40" s="12" t="s">
        <v>141</v>
      </c>
      <c r="J40" s="12" t="s">
        <v>131</v>
      </c>
      <c r="K40"/>
      <c r="L40"/>
      <c r="M40"/>
      <c r="N40"/>
      <c r="O40"/>
    </row>
    <row r="41" spans="1:15" s="1" customFormat="1" x14ac:dyDescent="0.25">
      <c r="A41" s="2" t="str">
        <f>_xlfn.XLOOKUP(C41,Jogos!A:A,Jogos!B:B)</f>
        <v>https://www.ogol.com.br/jogo.php?id=9306789</v>
      </c>
      <c r="B41" s="1">
        <v>38</v>
      </c>
      <c r="C41" s="1">
        <v>202</v>
      </c>
      <c r="D41" s="1" t="str">
        <f>_xlfn.XLOOKUP(C41,Jogos!A:A,Jogos!M:M)</f>
        <v>Paulista Sub-17 2023</v>
      </c>
      <c r="E41" s="1" t="str">
        <f>_xlfn.XLOOKUP(C41,Jogos!A:A,Jogos!E:E)</f>
        <v>C</v>
      </c>
      <c r="F41" s="6">
        <f>_xlfn.XLOOKUP(C41,Jogos!A:A,Jogos!C:C)</f>
        <v>45087</v>
      </c>
      <c r="G41" s="1" t="str">
        <f>_xlfn.XLOOKUP(C41,Jogos!A:A,Jogos!I:I)</f>
        <v>Grêmio Osasco</v>
      </c>
      <c r="H41" s="1">
        <v>63</v>
      </c>
      <c r="I41" s="12" t="s">
        <v>131</v>
      </c>
      <c r="J41" s="12" t="s">
        <v>128</v>
      </c>
      <c r="K41"/>
      <c r="L41"/>
      <c r="M41"/>
      <c r="N41"/>
      <c r="O41"/>
    </row>
    <row r="42" spans="1:15" s="1" customFormat="1" x14ac:dyDescent="0.25">
      <c r="A42" s="2" t="str">
        <f>_xlfn.XLOOKUP(C42,Jogos!A:A,Jogos!B:B)</f>
        <v>https://www.ogol.com.br/jogo.php?id=9306789</v>
      </c>
      <c r="B42" s="1">
        <v>39</v>
      </c>
      <c r="C42" s="1">
        <v>202</v>
      </c>
      <c r="D42" s="1" t="str">
        <f>_xlfn.XLOOKUP(C42,Jogos!A:A,Jogos!M:M)</f>
        <v>Paulista Sub-17 2023</v>
      </c>
      <c r="E42" s="1" t="str">
        <f>_xlfn.XLOOKUP(C42,Jogos!A:A,Jogos!E:E)</f>
        <v>C</v>
      </c>
      <c r="F42" s="6">
        <f>_xlfn.XLOOKUP(C42,Jogos!A:A,Jogos!C:C)</f>
        <v>45087</v>
      </c>
      <c r="G42" s="1" t="str">
        <f>_xlfn.XLOOKUP(C42,Jogos!A:A,Jogos!I:I)</f>
        <v>Grêmio Osasco</v>
      </c>
      <c r="H42" s="1">
        <v>66</v>
      </c>
      <c r="I42" s="12" t="s">
        <v>128</v>
      </c>
      <c r="J42" s="12" t="s">
        <v>136</v>
      </c>
      <c r="K42"/>
      <c r="L42"/>
      <c r="M42"/>
      <c r="N42"/>
      <c r="O42"/>
    </row>
    <row r="43" spans="1:15" s="1" customFormat="1" x14ac:dyDescent="0.25">
      <c r="A43" s="2" t="str">
        <f>_xlfn.XLOOKUP(C43,Jogos!A:A,Jogos!B:B)</f>
        <v>https://www.ogol.com.br/jogo.php?id=9306789</v>
      </c>
      <c r="B43" s="1">
        <v>40</v>
      </c>
      <c r="C43" s="1">
        <v>202</v>
      </c>
      <c r="D43" s="1" t="str">
        <f>_xlfn.XLOOKUP(C43,Jogos!A:A,Jogos!M:M)</f>
        <v>Paulista Sub-17 2023</v>
      </c>
      <c r="E43" s="1" t="str">
        <f>_xlfn.XLOOKUP(C43,Jogos!A:A,Jogos!E:E)</f>
        <v>C</v>
      </c>
      <c r="F43" s="6">
        <f>_xlfn.XLOOKUP(C43,Jogos!A:A,Jogos!C:C)</f>
        <v>45087</v>
      </c>
      <c r="G43" s="1" t="str">
        <f>_xlfn.XLOOKUP(C43,Jogos!A:A,Jogos!I:I)</f>
        <v>Grêmio Osasco</v>
      </c>
      <c r="H43" s="1">
        <v>76</v>
      </c>
      <c r="I43" s="12" t="s">
        <v>129</v>
      </c>
      <c r="J43" s="12" t="s">
        <v>223</v>
      </c>
      <c r="K43"/>
      <c r="L43"/>
      <c r="M43"/>
      <c r="N43"/>
      <c r="O43"/>
    </row>
    <row r="44" spans="1:15" s="1" customFormat="1" x14ac:dyDescent="0.25">
      <c r="A44" s="2" t="str">
        <f>_xlfn.XLOOKUP(C44,Jogos!A:A,Jogos!B:B)</f>
        <v>https://www.ogol.com.br/jogo.php?id=9391303</v>
      </c>
      <c r="B44" s="1">
        <v>41</v>
      </c>
      <c r="C44" s="1">
        <v>203</v>
      </c>
      <c r="D44" s="1" t="str">
        <f>_xlfn.XLOOKUP(C44,Jogos!A:A,Jogos!M:M)</f>
        <v>Paulista Sub-17 2023</v>
      </c>
      <c r="E44" s="1" t="str">
        <f>_xlfn.XLOOKUP(C44,Jogos!A:A,Jogos!E:E)</f>
        <v>F</v>
      </c>
      <c r="F44" s="6">
        <f>_xlfn.XLOOKUP(C44,Jogos!A:A,Jogos!C:C)</f>
        <v>45101</v>
      </c>
      <c r="G44" s="1" t="str">
        <f>_xlfn.XLOOKUP(C44,Jogos!A:A,Jogos!I:I)</f>
        <v>Botafogo-SP</v>
      </c>
      <c r="H44" s="1">
        <v>38</v>
      </c>
      <c r="I44" s="12" t="s">
        <v>130</v>
      </c>
      <c r="J44" s="12" t="s">
        <v>221</v>
      </c>
      <c r="K44"/>
      <c r="L44"/>
      <c r="M44"/>
      <c r="N44"/>
      <c r="O44"/>
    </row>
    <row r="45" spans="1:15" s="1" customFormat="1" x14ac:dyDescent="0.25">
      <c r="A45" s="2" t="str">
        <f>_xlfn.XLOOKUP(C45,Jogos!A:A,Jogos!B:B)</f>
        <v>https://www.ogol.com.br/jogo.php?id=9391320</v>
      </c>
      <c r="B45" s="1">
        <v>42</v>
      </c>
      <c r="C45" s="1">
        <v>204</v>
      </c>
      <c r="D45" s="1" t="str">
        <f>_xlfn.XLOOKUP(C45,Jogos!A:A,Jogos!M:M)</f>
        <v>Paulista Sub-17 2023</v>
      </c>
      <c r="E45" s="1" t="str">
        <f>_xlfn.XLOOKUP(C45,Jogos!A:A,Jogos!E:E)</f>
        <v>C</v>
      </c>
      <c r="F45" s="6">
        <f>_xlfn.XLOOKUP(C45,Jogos!A:A,Jogos!C:C)</f>
        <v>45108</v>
      </c>
      <c r="G45" s="1" t="str">
        <f>_xlfn.XLOOKUP(C45,Jogos!A:A,Jogos!I:I)</f>
        <v>Brasilis</v>
      </c>
      <c r="H45" s="1">
        <v>21</v>
      </c>
      <c r="I45" s="12" t="s">
        <v>141</v>
      </c>
      <c r="J45" s="12" t="s">
        <v>221</v>
      </c>
      <c r="K45"/>
      <c r="L45"/>
      <c r="M45"/>
      <c r="N45"/>
      <c r="O45"/>
    </row>
    <row r="46" spans="1:15" s="1" customFormat="1" x14ac:dyDescent="0.25">
      <c r="A46" s="2" t="str">
        <f>_xlfn.XLOOKUP(C46,Jogos!A:A,Jogos!B:B)</f>
        <v>https://www.ogol.com.br/jogo.php?id=9391320</v>
      </c>
      <c r="B46" s="1">
        <v>43</v>
      </c>
      <c r="C46" s="1">
        <v>204</v>
      </c>
      <c r="D46" s="1" t="str">
        <f>_xlfn.XLOOKUP(C46,Jogos!A:A,Jogos!M:M)</f>
        <v>Paulista Sub-17 2023</v>
      </c>
      <c r="E46" s="1" t="str">
        <f>_xlfn.XLOOKUP(C46,Jogos!A:A,Jogos!E:E)</f>
        <v>C</v>
      </c>
      <c r="F46" s="6">
        <f>_xlfn.XLOOKUP(C46,Jogos!A:A,Jogos!C:C)</f>
        <v>45108</v>
      </c>
      <c r="G46" s="1" t="str">
        <f>_xlfn.XLOOKUP(C46,Jogos!A:A,Jogos!I:I)</f>
        <v>Brasilis</v>
      </c>
      <c r="H46" s="1">
        <v>38</v>
      </c>
      <c r="I46" s="12" t="s">
        <v>131</v>
      </c>
      <c r="J46" s="12" t="s">
        <v>141</v>
      </c>
      <c r="K46"/>
      <c r="L46"/>
      <c r="M46"/>
      <c r="N46"/>
      <c r="O46"/>
    </row>
    <row r="47" spans="1:15" s="1" customFormat="1" x14ac:dyDescent="0.25">
      <c r="A47" s="2" t="str">
        <f>_xlfn.XLOOKUP(C47,Jogos!A:A,Jogos!B:B)</f>
        <v>https://www.ogol.com.br/jogo.php?id=9415389</v>
      </c>
      <c r="B47" s="1">
        <v>44</v>
      </c>
      <c r="C47" s="1">
        <v>205</v>
      </c>
      <c r="D47" s="1" t="str">
        <f>_xlfn.XLOOKUP(C47,Jogos!A:A,Jogos!M:M)</f>
        <v>Brasileiro Sub-17 2023</v>
      </c>
      <c r="E47" s="1" t="str">
        <f>_xlfn.XLOOKUP(C47,Jogos!A:A,Jogos!E:E)</f>
        <v>C</v>
      </c>
      <c r="F47" s="6">
        <f>_xlfn.XLOOKUP(C47,Jogos!A:A,Jogos!C:C)</f>
        <v>45112</v>
      </c>
      <c r="G47" s="1" t="str">
        <f>_xlfn.XLOOKUP(C47,Jogos!A:A,Jogos!I:I)</f>
        <v>Goiás</v>
      </c>
      <c r="H47" s="1">
        <v>12</v>
      </c>
      <c r="I47" s="12" t="s">
        <v>141</v>
      </c>
      <c r="J47" s="12" t="s">
        <v>221</v>
      </c>
      <c r="K47"/>
      <c r="L47"/>
      <c r="M47"/>
      <c r="N47"/>
      <c r="O47"/>
    </row>
    <row r="48" spans="1:15" s="1" customFormat="1" x14ac:dyDescent="0.25">
      <c r="A48" s="2" t="str">
        <f>_xlfn.XLOOKUP(C48,Jogos!A:A,Jogos!B:B)</f>
        <v>https://www.ogol.com.br/jogo.php?id=9415389</v>
      </c>
      <c r="B48" s="1">
        <v>45</v>
      </c>
      <c r="C48" s="1">
        <v>205</v>
      </c>
      <c r="D48" s="1" t="str">
        <f>_xlfn.XLOOKUP(C48,Jogos!A:A,Jogos!M:M)</f>
        <v>Brasileiro Sub-17 2023</v>
      </c>
      <c r="E48" s="1" t="str">
        <f>_xlfn.XLOOKUP(C48,Jogos!A:A,Jogos!E:E)</f>
        <v>C</v>
      </c>
      <c r="F48" s="6">
        <f>_xlfn.XLOOKUP(C48,Jogos!A:A,Jogos!C:C)</f>
        <v>45112</v>
      </c>
      <c r="G48" s="1" t="str">
        <f>_xlfn.XLOOKUP(C48,Jogos!A:A,Jogos!I:I)</f>
        <v>Goiás</v>
      </c>
      <c r="H48" s="1">
        <v>31</v>
      </c>
      <c r="I48" s="12" t="s">
        <v>141</v>
      </c>
      <c r="J48" s="12" t="s">
        <v>223</v>
      </c>
      <c r="K48"/>
      <c r="L48"/>
      <c r="M48"/>
      <c r="N48"/>
      <c r="O48"/>
    </row>
    <row r="49" spans="1:15" s="1" customFormat="1" x14ac:dyDescent="0.25">
      <c r="A49" s="2" t="str">
        <f>_xlfn.XLOOKUP(C49,Jogos!A:A,Jogos!B:B)</f>
        <v>https://www.ogol.com.br/jogo.php?id=9415389</v>
      </c>
      <c r="B49" s="1">
        <v>46</v>
      </c>
      <c r="C49" s="1">
        <v>205</v>
      </c>
      <c r="D49" s="1" t="str">
        <f>_xlfn.XLOOKUP(C49,Jogos!A:A,Jogos!M:M)</f>
        <v>Brasileiro Sub-17 2023</v>
      </c>
      <c r="E49" s="1" t="str">
        <f>_xlfn.XLOOKUP(C49,Jogos!A:A,Jogos!E:E)</f>
        <v>C</v>
      </c>
      <c r="F49" s="6">
        <f>_xlfn.XLOOKUP(C49,Jogos!A:A,Jogos!C:C)</f>
        <v>45112</v>
      </c>
      <c r="G49" s="1" t="str">
        <f>_xlfn.XLOOKUP(C49,Jogos!A:A,Jogos!I:I)</f>
        <v>Goiás</v>
      </c>
      <c r="H49" s="1">
        <v>36</v>
      </c>
      <c r="I49" s="12" t="s">
        <v>141</v>
      </c>
      <c r="J49" s="12" t="s">
        <v>221</v>
      </c>
      <c r="K49"/>
      <c r="L49"/>
      <c r="M49"/>
      <c r="N49"/>
      <c r="O49"/>
    </row>
    <row r="50" spans="1:15" s="1" customFormat="1" x14ac:dyDescent="0.25">
      <c r="A50" s="2" t="str">
        <f>_xlfn.XLOOKUP(C50,Jogos!A:A,Jogos!B:B)</f>
        <v>https://www.ogol.com.br/jogo.php?id=9415389</v>
      </c>
      <c r="B50" s="1">
        <v>47</v>
      </c>
      <c r="C50" s="1">
        <v>205</v>
      </c>
      <c r="D50" s="1" t="str">
        <f>_xlfn.XLOOKUP(C50,Jogos!A:A,Jogos!M:M)</f>
        <v>Brasileiro Sub-17 2023</v>
      </c>
      <c r="E50" s="1" t="str">
        <f>_xlfn.XLOOKUP(C50,Jogos!A:A,Jogos!E:E)</f>
        <v>C</v>
      </c>
      <c r="F50" s="6">
        <f>_xlfn.XLOOKUP(C50,Jogos!A:A,Jogos!C:C)</f>
        <v>45112</v>
      </c>
      <c r="G50" s="1" t="str">
        <f>_xlfn.XLOOKUP(C50,Jogos!A:A,Jogos!I:I)</f>
        <v>Goiás</v>
      </c>
      <c r="H50" s="1">
        <v>48</v>
      </c>
      <c r="I50" s="12" t="s">
        <v>130</v>
      </c>
      <c r="J50" s="12" t="s">
        <v>131</v>
      </c>
      <c r="K50"/>
      <c r="L50"/>
      <c r="M50"/>
      <c r="N50"/>
      <c r="O50"/>
    </row>
    <row r="51" spans="1:15" s="1" customFormat="1" x14ac:dyDescent="0.25">
      <c r="A51" s="2" t="str">
        <f>_xlfn.XLOOKUP(C51,Jogos!A:A,Jogos!B:B)</f>
        <v>https://www.ogol.com.br/jogo.php?id=9415389</v>
      </c>
      <c r="B51" s="1">
        <v>48</v>
      </c>
      <c r="C51" s="1">
        <v>205</v>
      </c>
      <c r="D51" s="1" t="str">
        <f>_xlfn.XLOOKUP(C51,Jogos!A:A,Jogos!M:M)</f>
        <v>Brasileiro Sub-17 2023</v>
      </c>
      <c r="E51" s="1" t="str">
        <f>_xlfn.XLOOKUP(C51,Jogos!A:A,Jogos!E:E)</f>
        <v>C</v>
      </c>
      <c r="F51" s="6">
        <f>_xlfn.XLOOKUP(C51,Jogos!A:A,Jogos!C:C)</f>
        <v>45112</v>
      </c>
      <c r="G51" s="1" t="str">
        <f>_xlfn.XLOOKUP(C51,Jogos!A:A,Jogos!I:I)</f>
        <v>Goiás</v>
      </c>
      <c r="H51" s="1">
        <v>81</v>
      </c>
      <c r="I51" s="12" t="s">
        <v>133</v>
      </c>
      <c r="J51" s="12" t="s">
        <v>192</v>
      </c>
      <c r="K51"/>
      <c r="L51"/>
      <c r="M51"/>
      <c r="N51"/>
      <c r="O51"/>
    </row>
    <row r="52" spans="1:15" s="1" customFormat="1" x14ac:dyDescent="0.25">
      <c r="A52" s="2" t="str">
        <f>_xlfn.XLOOKUP(C52,Jogos!A:A,Jogos!B:B)</f>
        <v>https://www.ogol.com.br/jogo.php?id=9391336</v>
      </c>
      <c r="B52" s="1">
        <v>49</v>
      </c>
      <c r="C52" s="1">
        <v>206</v>
      </c>
      <c r="D52" s="1" t="str">
        <f>_xlfn.XLOOKUP(C52,Jogos!A:A,Jogos!M:M)</f>
        <v>Paulista Sub-17 2023</v>
      </c>
      <c r="E52" s="1" t="str">
        <f>_xlfn.XLOOKUP(C52,Jogos!A:A,Jogos!E:E)</f>
        <v>F</v>
      </c>
      <c r="F52" s="6">
        <f>_xlfn.XLOOKUP(C52,Jogos!A:A,Jogos!C:C)</f>
        <v>45115</v>
      </c>
      <c r="G52" s="1" t="str">
        <f>_xlfn.XLOOKUP(C52,Jogos!A:A,Jogos!I:I)</f>
        <v>Guarani</v>
      </c>
      <c r="H52" s="1">
        <v>36</v>
      </c>
      <c r="I52" s="12" t="s">
        <v>220</v>
      </c>
      <c r="J52" s="12" t="s">
        <v>221</v>
      </c>
      <c r="K52"/>
      <c r="L52"/>
      <c r="M52"/>
      <c r="N52"/>
      <c r="O52"/>
    </row>
    <row r="53" spans="1:15" s="1" customFormat="1" x14ac:dyDescent="0.25">
      <c r="A53" s="2" t="str">
        <f>_xlfn.XLOOKUP(C53,Jogos!A:A,Jogos!B:B)</f>
        <v>https://www.ogol.com.br/jogo.php?id=9415394</v>
      </c>
      <c r="B53" s="1">
        <v>50</v>
      </c>
      <c r="C53" s="1">
        <v>207</v>
      </c>
      <c r="D53" s="1" t="str">
        <f>_xlfn.XLOOKUP(C53,Jogos!A:A,Jogos!M:M)</f>
        <v>Brasileiro Sub-17 2023</v>
      </c>
      <c r="E53" s="1" t="str">
        <f>_xlfn.XLOOKUP(C53,Jogos!A:A,Jogos!E:E)</f>
        <v>F</v>
      </c>
      <c r="F53" s="6">
        <f>_xlfn.XLOOKUP(C53,Jogos!A:A,Jogos!C:C)</f>
        <v>45118</v>
      </c>
      <c r="G53" s="1" t="str">
        <f>_xlfn.XLOOKUP(C53,Jogos!A:A,Jogos!I:I)</f>
        <v>Grêmio</v>
      </c>
      <c r="H53" s="1">
        <v>31</v>
      </c>
      <c r="I53" s="12" t="s">
        <v>141</v>
      </c>
      <c r="J53" s="12" t="s">
        <v>193</v>
      </c>
      <c r="K53"/>
      <c r="L53"/>
      <c r="M53"/>
      <c r="N53"/>
      <c r="O53"/>
    </row>
    <row r="54" spans="1:15" s="1" customFormat="1" x14ac:dyDescent="0.25">
      <c r="A54" s="2" t="str">
        <f>_xlfn.XLOOKUP(C54,Jogos!A:A,Jogos!B:B)</f>
        <v>https://www.ogol.com.br/jogo.php?id=9415394</v>
      </c>
      <c r="B54" s="1">
        <v>51</v>
      </c>
      <c r="C54" s="1">
        <v>207</v>
      </c>
      <c r="D54" s="1" t="str">
        <f>_xlfn.XLOOKUP(C54,Jogos!A:A,Jogos!M:M)</f>
        <v>Brasileiro Sub-17 2023</v>
      </c>
      <c r="E54" s="1" t="str">
        <f>_xlfn.XLOOKUP(C54,Jogos!A:A,Jogos!E:E)</f>
        <v>F</v>
      </c>
      <c r="F54" s="6">
        <f>_xlfn.XLOOKUP(C54,Jogos!A:A,Jogos!C:C)</f>
        <v>45118</v>
      </c>
      <c r="G54" s="1" t="str">
        <f>_xlfn.XLOOKUP(C54,Jogos!A:A,Jogos!I:I)</f>
        <v>Grêmio</v>
      </c>
      <c r="H54" s="1">
        <v>53</v>
      </c>
      <c r="I54" s="12" t="s">
        <v>141</v>
      </c>
      <c r="J54" s="12" t="s">
        <v>221</v>
      </c>
      <c r="K54"/>
      <c r="L54"/>
      <c r="M54"/>
      <c r="N54"/>
      <c r="O54"/>
    </row>
    <row r="55" spans="1:15" s="1" customFormat="1" x14ac:dyDescent="0.25">
      <c r="A55" s="2" t="str">
        <f>_xlfn.XLOOKUP(C55,Jogos!A:A,Jogos!B:B)</f>
        <v>https://www.ogol.com.br/jogo.php?id=9415394</v>
      </c>
      <c r="B55" s="1">
        <v>52</v>
      </c>
      <c r="C55" s="1">
        <v>207</v>
      </c>
      <c r="D55" s="1" t="str">
        <f>_xlfn.XLOOKUP(C55,Jogos!A:A,Jogos!M:M)</f>
        <v>Brasileiro Sub-17 2023</v>
      </c>
      <c r="E55" s="1" t="str">
        <f>_xlfn.XLOOKUP(C55,Jogos!A:A,Jogos!E:E)</f>
        <v>F</v>
      </c>
      <c r="F55" s="6">
        <f>_xlfn.XLOOKUP(C55,Jogos!A:A,Jogos!C:C)</f>
        <v>45118</v>
      </c>
      <c r="G55" s="1" t="str">
        <f>_xlfn.XLOOKUP(C55,Jogos!A:A,Jogos!I:I)</f>
        <v>Grêmio</v>
      </c>
      <c r="H55" s="1">
        <v>91</v>
      </c>
      <c r="I55" s="12" t="s">
        <v>132</v>
      </c>
      <c r="J55" s="12" t="s">
        <v>137</v>
      </c>
      <c r="K55"/>
      <c r="L55"/>
      <c r="M55"/>
      <c r="N55"/>
      <c r="O55"/>
    </row>
    <row r="56" spans="1:15" s="1" customFormat="1" x14ac:dyDescent="0.25">
      <c r="A56" s="2" t="str">
        <f>_xlfn.XLOOKUP(C56,Jogos!A:A,Jogos!B:B)</f>
        <v>https://www.ogol.com.br/jogo.php?id=9391352</v>
      </c>
      <c r="B56" s="1">
        <v>53</v>
      </c>
      <c r="C56" s="1">
        <v>208</v>
      </c>
      <c r="D56" s="1" t="str">
        <f>_xlfn.XLOOKUP(C56,Jogos!A:A,Jogos!M:M)</f>
        <v>Paulista Sub-17 2023</v>
      </c>
      <c r="E56" s="1" t="str">
        <f>_xlfn.XLOOKUP(C56,Jogos!A:A,Jogos!E:E)</f>
        <v>C</v>
      </c>
      <c r="F56" s="6">
        <f>_xlfn.XLOOKUP(C56,Jogos!A:A,Jogos!C:C)</f>
        <v>45122</v>
      </c>
      <c r="G56" s="1" t="str">
        <f>_xlfn.XLOOKUP(C56,Jogos!A:A,Jogos!I:I)</f>
        <v>Guarani</v>
      </c>
      <c r="H56" s="1">
        <v>3</v>
      </c>
      <c r="I56" s="12" t="s">
        <v>133</v>
      </c>
      <c r="J56" s="12" t="s">
        <v>189</v>
      </c>
      <c r="K56"/>
      <c r="L56"/>
      <c r="M56"/>
      <c r="N56"/>
      <c r="O56"/>
    </row>
    <row r="57" spans="1:15" s="1" customFormat="1" x14ac:dyDescent="0.25">
      <c r="A57" s="2" t="str">
        <f>_xlfn.XLOOKUP(C57,Jogos!A:A,Jogos!B:B)</f>
        <v>https://www.ogol.com.br/jogo.php?id=9391352</v>
      </c>
      <c r="B57" s="1">
        <v>54</v>
      </c>
      <c r="C57" s="1">
        <v>208</v>
      </c>
      <c r="D57" s="1" t="str">
        <f>_xlfn.XLOOKUP(C57,Jogos!A:A,Jogos!M:M)</f>
        <v>Paulista Sub-17 2023</v>
      </c>
      <c r="E57" s="1" t="str">
        <f>_xlfn.XLOOKUP(C57,Jogos!A:A,Jogos!E:E)</f>
        <v>C</v>
      </c>
      <c r="F57" s="6">
        <f>_xlfn.XLOOKUP(C57,Jogos!A:A,Jogos!C:C)</f>
        <v>45122</v>
      </c>
      <c r="G57" s="1" t="str">
        <f>_xlfn.XLOOKUP(C57,Jogos!A:A,Jogos!I:I)</f>
        <v>Guarani</v>
      </c>
      <c r="H57" s="1">
        <v>15</v>
      </c>
      <c r="I57" s="12" t="s">
        <v>137</v>
      </c>
      <c r="J57" s="12" t="s">
        <v>129</v>
      </c>
      <c r="K57"/>
      <c r="L57"/>
      <c r="M57"/>
      <c r="N57"/>
      <c r="O57"/>
    </row>
    <row r="58" spans="1:15" s="1" customFormat="1" x14ac:dyDescent="0.25">
      <c r="A58" s="2" t="str">
        <f>_xlfn.XLOOKUP(C58,Jogos!A:A,Jogos!B:B)</f>
        <v>https://www.ogol.com.br/jogo.php?id=9415409</v>
      </c>
      <c r="B58" s="1">
        <v>55</v>
      </c>
      <c r="C58" s="1">
        <v>209</v>
      </c>
      <c r="D58" s="1" t="str">
        <f>_xlfn.XLOOKUP(C58,Jogos!A:A,Jogos!M:M)</f>
        <v>Brasileiro Sub-17 2023</v>
      </c>
      <c r="E58" s="1" t="str">
        <f>_xlfn.XLOOKUP(C58,Jogos!A:A,Jogos!E:E)</f>
        <v>C</v>
      </c>
      <c r="F58" s="6">
        <f>_xlfn.XLOOKUP(C58,Jogos!A:A,Jogos!C:C)</f>
        <v>45126</v>
      </c>
      <c r="G58" s="1" t="str">
        <f>_xlfn.XLOOKUP(C58,Jogos!A:A,Jogos!I:I)</f>
        <v>Bahia</v>
      </c>
      <c r="H58" s="1">
        <v>5</v>
      </c>
      <c r="I58" s="12" t="s">
        <v>141</v>
      </c>
      <c r="J58" s="12" t="s">
        <v>131</v>
      </c>
      <c r="K58"/>
      <c r="L58"/>
      <c r="M58"/>
      <c r="N58"/>
      <c r="O58"/>
    </row>
    <row r="59" spans="1:15" s="1" customFormat="1" x14ac:dyDescent="0.25">
      <c r="A59" s="2" t="str">
        <f>_xlfn.XLOOKUP(C59,Jogos!A:A,Jogos!B:B)</f>
        <v>https://www.ogol.com.br/jogo.php?id=9415409</v>
      </c>
      <c r="B59" s="1">
        <v>56</v>
      </c>
      <c r="C59" s="1">
        <v>209</v>
      </c>
      <c r="D59" s="1" t="str">
        <f>_xlfn.XLOOKUP(C59,Jogos!A:A,Jogos!M:M)</f>
        <v>Brasileiro Sub-17 2023</v>
      </c>
      <c r="E59" s="1" t="str">
        <f>_xlfn.XLOOKUP(C59,Jogos!A:A,Jogos!E:E)</f>
        <v>C</v>
      </c>
      <c r="F59" s="6">
        <f>_xlfn.XLOOKUP(C59,Jogos!A:A,Jogos!C:C)</f>
        <v>45126</v>
      </c>
      <c r="G59" s="1" t="str">
        <f>_xlfn.XLOOKUP(C59,Jogos!A:A,Jogos!I:I)</f>
        <v>Bahia</v>
      </c>
      <c r="H59" s="1">
        <v>35</v>
      </c>
      <c r="I59" s="12" t="s">
        <v>130</v>
      </c>
      <c r="J59" s="12" t="s">
        <v>141</v>
      </c>
      <c r="K59"/>
      <c r="L59"/>
      <c r="M59"/>
      <c r="N59"/>
      <c r="O59"/>
    </row>
    <row r="60" spans="1:15" s="1" customFormat="1" x14ac:dyDescent="0.25">
      <c r="A60" s="2" t="str">
        <f>_xlfn.XLOOKUP(C60,Jogos!A:A,Jogos!B:B)</f>
        <v>https://www.ogol.com.br/jogo.php?id=9415409</v>
      </c>
      <c r="B60" s="1">
        <v>57</v>
      </c>
      <c r="C60" s="1">
        <v>209</v>
      </c>
      <c r="D60" s="1" t="str">
        <f>_xlfn.XLOOKUP(C60,Jogos!A:A,Jogos!M:M)</f>
        <v>Brasileiro Sub-17 2023</v>
      </c>
      <c r="E60" s="1" t="str">
        <f>_xlfn.XLOOKUP(C60,Jogos!A:A,Jogos!E:E)</f>
        <v>C</v>
      </c>
      <c r="F60" s="6">
        <f>_xlfn.XLOOKUP(C60,Jogos!A:A,Jogos!C:C)</f>
        <v>45126</v>
      </c>
      <c r="G60" s="1" t="str">
        <f>_xlfn.XLOOKUP(C60,Jogos!A:A,Jogos!I:I)</f>
        <v>Bahia</v>
      </c>
      <c r="H60" s="1">
        <v>64</v>
      </c>
      <c r="I60" s="12" t="s">
        <v>141</v>
      </c>
      <c r="J60" s="12" t="s">
        <v>131</v>
      </c>
      <c r="K60"/>
      <c r="L60"/>
      <c r="M60"/>
      <c r="N60"/>
      <c r="O60"/>
    </row>
    <row r="61" spans="1:15" s="1" customFormat="1" x14ac:dyDescent="0.25">
      <c r="A61" s="2" t="str">
        <f>_xlfn.XLOOKUP(C61,Jogos!A:A,Jogos!B:B)</f>
        <v>https://www.ogol.com.br/jogo.php?id=9415409</v>
      </c>
      <c r="B61" s="1">
        <v>58</v>
      </c>
      <c r="C61" s="1">
        <v>209</v>
      </c>
      <c r="D61" s="1" t="str">
        <f>_xlfn.XLOOKUP(C61,Jogos!A:A,Jogos!M:M)</f>
        <v>Brasileiro Sub-17 2023</v>
      </c>
      <c r="E61" s="1" t="str">
        <f>_xlfn.XLOOKUP(C61,Jogos!A:A,Jogos!E:E)</f>
        <v>C</v>
      </c>
      <c r="F61" s="6">
        <f>_xlfn.XLOOKUP(C61,Jogos!A:A,Jogos!C:C)</f>
        <v>45126</v>
      </c>
      <c r="G61" s="1" t="str">
        <f>_xlfn.XLOOKUP(C61,Jogos!A:A,Jogos!I:I)</f>
        <v>Bahia</v>
      </c>
      <c r="H61" s="1">
        <v>73</v>
      </c>
      <c r="I61" s="12" t="s">
        <v>139</v>
      </c>
      <c r="J61" s="12" t="s">
        <v>130</v>
      </c>
      <c r="K61"/>
      <c r="L61"/>
      <c r="M61"/>
      <c r="N61"/>
      <c r="O61"/>
    </row>
    <row r="62" spans="1:15" s="1" customFormat="1" x14ac:dyDescent="0.25">
      <c r="A62" s="2" t="str">
        <f>_xlfn.XLOOKUP(C62,Jogos!A:A,Jogos!B:B)</f>
        <v>https://www.ogol.com.br/jogo.php?id=9415419</v>
      </c>
      <c r="B62" s="1">
        <v>59</v>
      </c>
      <c r="C62" s="1">
        <v>210</v>
      </c>
      <c r="D62" s="1" t="str">
        <f>_xlfn.XLOOKUP(C62,Jogos!A:A,Jogos!M:M)</f>
        <v>Brasileiro Sub-17 2023</v>
      </c>
      <c r="E62" s="1" t="str">
        <f>_xlfn.XLOOKUP(C62,Jogos!A:A,Jogos!E:E)</f>
        <v>C</v>
      </c>
      <c r="F62" s="6">
        <f>_xlfn.XLOOKUP(C62,Jogos!A:A,Jogos!C:C)</f>
        <v>45133</v>
      </c>
      <c r="G62" s="1" t="str">
        <f>_xlfn.XLOOKUP(C62,Jogos!A:A,Jogos!I:I)</f>
        <v>Athletico Paranaense</v>
      </c>
      <c r="H62" s="1">
        <v>40</v>
      </c>
      <c r="I62" s="12" t="s">
        <v>223</v>
      </c>
      <c r="J62" s="12" t="s">
        <v>193</v>
      </c>
      <c r="K62"/>
      <c r="L62"/>
      <c r="M62"/>
      <c r="N62"/>
      <c r="O62"/>
    </row>
    <row r="63" spans="1:15" s="1" customFormat="1" x14ac:dyDescent="0.25">
      <c r="A63" s="2" t="str">
        <f>_xlfn.XLOOKUP(C63,Jogos!A:A,Jogos!B:B)</f>
        <v>https://www.ogol.com.br/jogo.php?id=9391368</v>
      </c>
      <c r="B63" s="1">
        <v>60</v>
      </c>
      <c r="C63" s="1">
        <v>212</v>
      </c>
      <c r="D63" s="1" t="str">
        <f>_xlfn.XLOOKUP(C63,Jogos!A:A,Jogos!M:M)</f>
        <v>Paulista Sub-17 2023</v>
      </c>
      <c r="E63" s="1" t="str">
        <f>_xlfn.XLOOKUP(C63,Jogos!A:A,Jogos!E:E)</f>
        <v>F</v>
      </c>
      <c r="F63" s="6">
        <f>_xlfn.XLOOKUP(C63,Jogos!A:A,Jogos!C:C)</f>
        <v>45143</v>
      </c>
      <c r="G63" s="1" t="str">
        <f>_xlfn.XLOOKUP(C63,Jogos!A:A,Jogos!I:I)</f>
        <v>Brasilis</v>
      </c>
      <c r="H63" s="1">
        <v>14</v>
      </c>
      <c r="I63" s="12" t="s">
        <v>137</v>
      </c>
      <c r="J63" s="12" t="s">
        <v>130</v>
      </c>
      <c r="K63"/>
      <c r="L63"/>
      <c r="M63"/>
      <c r="N63"/>
      <c r="O63"/>
    </row>
    <row r="64" spans="1:15" s="1" customFormat="1" x14ac:dyDescent="0.25">
      <c r="A64" s="2" t="str">
        <f>_xlfn.XLOOKUP(C64,Jogos!A:A,Jogos!B:B)</f>
        <v>https://www.ogol.com.br/jogo.php?id=9391368</v>
      </c>
      <c r="B64" s="1">
        <v>61</v>
      </c>
      <c r="C64" s="1">
        <v>212</v>
      </c>
      <c r="D64" s="1" t="str">
        <f>_xlfn.XLOOKUP(C64,Jogos!A:A,Jogos!M:M)</f>
        <v>Paulista Sub-17 2023</v>
      </c>
      <c r="E64" s="1" t="str">
        <f>_xlfn.XLOOKUP(C64,Jogos!A:A,Jogos!E:E)</f>
        <v>F</v>
      </c>
      <c r="F64" s="6">
        <f>_xlfn.XLOOKUP(C64,Jogos!A:A,Jogos!C:C)</f>
        <v>45143</v>
      </c>
      <c r="G64" s="1" t="str">
        <f>_xlfn.XLOOKUP(C64,Jogos!A:A,Jogos!I:I)</f>
        <v>Brasilis</v>
      </c>
      <c r="H64" s="1">
        <v>69</v>
      </c>
      <c r="I64" s="12" t="s">
        <v>192</v>
      </c>
      <c r="J64" s="12" t="s">
        <v>221</v>
      </c>
      <c r="K64"/>
      <c r="L64"/>
      <c r="M64"/>
      <c r="N64"/>
      <c r="O64"/>
    </row>
    <row r="65" spans="1:15" s="1" customFormat="1" x14ac:dyDescent="0.25">
      <c r="A65" s="2" t="str">
        <f>_xlfn.XLOOKUP(C65,Jogos!A:A,Jogos!B:B)</f>
        <v>https://www.ogol.com.br/jogo.php?id=9415440</v>
      </c>
      <c r="B65" s="1">
        <v>62</v>
      </c>
      <c r="C65" s="1">
        <v>213</v>
      </c>
      <c r="D65" s="1" t="str">
        <f>_xlfn.XLOOKUP(C65,Jogos!A:A,Jogos!M:M)</f>
        <v>Brasileiro Sub-17 2023</v>
      </c>
      <c r="E65" s="1" t="str">
        <f>_xlfn.XLOOKUP(C65,Jogos!A:A,Jogos!E:E)</f>
        <v>C</v>
      </c>
      <c r="F65" s="6">
        <f>_xlfn.XLOOKUP(C65,Jogos!A:A,Jogos!C:C)</f>
        <v>45146</v>
      </c>
      <c r="G65" s="1" t="str">
        <f>_xlfn.XLOOKUP(C65,Jogos!A:A,Jogos!I:I)</f>
        <v>Santos</v>
      </c>
      <c r="H65" s="1">
        <v>10</v>
      </c>
      <c r="I65" s="12" t="s">
        <v>195</v>
      </c>
      <c r="J65" s="12" t="s">
        <v>193</v>
      </c>
      <c r="K65"/>
      <c r="L65"/>
      <c r="M65"/>
      <c r="N65"/>
      <c r="O65"/>
    </row>
    <row r="66" spans="1:15" s="1" customFormat="1" x14ac:dyDescent="0.25">
      <c r="A66" s="2" t="str">
        <f>_xlfn.XLOOKUP(C66,Jogos!A:A,Jogos!B:B)</f>
        <v>https://www.ogol.com.br/jogo.php?id=9415440</v>
      </c>
      <c r="B66" s="1">
        <v>63</v>
      </c>
      <c r="C66" s="1">
        <v>213</v>
      </c>
      <c r="D66" s="1" t="str">
        <f>_xlfn.XLOOKUP(C66,Jogos!A:A,Jogos!M:M)</f>
        <v>Brasileiro Sub-17 2023</v>
      </c>
      <c r="E66" s="1" t="str">
        <f>_xlfn.XLOOKUP(C66,Jogos!A:A,Jogos!E:E)</f>
        <v>C</v>
      </c>
      <c r="F66" s="6">
        <f>_xlfn.XLOOKUP(C66,Jogos!A:A,Jogos!C:C)</f>
        <v>45146</v>
      </c>
      <c r="G66" s="1" t="str">
        <f>_xlfn.XLOOKUP(C66,Jogos!A:A,Jogos!I:I)</f>
        <v>Santos</v>
      </c>
      <c r="H66" s="1">
        <v>34</v>
      </c>
      <c r="I66" s="12" t="s">
        <v>127</v>
      </c>
      <c r="J66" s="12" t="s">
        <v>221</v>
      </c>
      <c r="K66"/>
      <c r="L66"/>
      <c r="M66"/>
      <c r="N66"/>
      <c r="O66"/>
    </row>
    <row r="67" spans="1:15" s="1" customFormat="1" x14ac:dyDescent="0.25">
      <c r="A67" s="2" t="str">
        <f>_xlfn.XLOOKUP(C67,Jogos!A:A,Jogos!B:B)</f>
        <v>https://www.ogol.com.br/jogo.php?id=9415440</v>
      </c>
      <c r="B67" s="1">
        <v>64</v>
      </c>
      <c r="C67" s="1">
        <v>213</v>
      </c>
      <c r="D67" s="1" t="str">
        <f>_xlfn.XLOOKUP(C67,Jogos!A:A,Jogos!M:M)</f>
        <v>Brasileiro Sub-17 2023</v>
      </c>
      <c r="E67" s="1" t="str">
        <f>_xlfn.XLOOKUP(C67,Jogos!A:A,Jogos!E:E)</f>
        <v>C</v>
      </c>
      <c r="F67" s="6">
        <f>_xlfn.XLOOKUP(C67,Jogos!A:A,Jogos!C:C)</f>
        <v>45146</v>
      </c>
      <c r="G67" s="1" t="str">
        <f>_xlfn.XLOOKUP(C67,Jogos!A:A,Jogos!I:I)</f>
        <v>Santos</v>
      </c>
      <c r="H67" s="1">
        <v>62</v>
      </c>
      <c r="I67" s="12" t="s">
        <v>139</v>
      </c>
      <c r="J67" s="12" t="s">
        <v>193</v>
      </c>
      <c r="K67"/>
      <c r="L67"/>
      <c r="M67"/>
      <c r="N67"/>
      <c r="O67"/>
    </row>
    <row r="68" spans="1:15" s="1" customFormat="1" x14ac:dyDescent="0.25">
      <c r="A68" s="2" t="str">
        <f>_xlfn.XLOOKUP(C68,Jogos!A:A,Jogos!B:B)</f>
        <v>https://www.ogol.com.br/jogo.php?id=9391383</v>
      </c>
      <c r="B68" s="1">
        <v>65</v>
      </c>
      <c r="C68" s="1">
        <v>214</v>
      </c>
      <c r="D68" s="1" t="str">
        <f>_xlfn.XLOOKUP(C68,Jogos!A:A,Jogos!M:M)</f>
        <v>Paulista Sub-17 2023</v>
      </c>
      <c r="E68" s="1" t="str">
        <f>_xlfn.XLOOKUP(C68,Jogos!A:A,Jogos!E:E)</f>
        <v>C</v>
      </c>
      <c r="F68" s="6">
        <f>_xlfn.XLOOKUP(C68,Jogos!A:A,Jogos!C:C)</f>
        <v>45150</v>
      </c>
      <c r="G68" s="1" t="str">
        <f>_xlfn.XLOOKUP(C68,Jogos!A:A,Jogos!I:I)</f>
        <v>Botafogo-SP</v>
      </c>
      <c r="H68" s="1">
        <v>12</v>
      </c>
      <c r="I68" s="12" t="s">
        <v>133</v>
      </c>
      <c r="J68" s="12" t="s">
        <v>220</v>
      </c>
      <c r="K68"/>
      <c r="L68"/>
      <c r="M68"/>
      <c r="N68"/>
      <c r="O68"/>
    </row>
    <row r="69" spans="1:15" s="1" customFormat="1" x14ac:dyDescent="0.25">
      <c r="A69" s="2" t="str">
        <f>_xlfn.XLOOKUP(C69,Jogos!A:A,Jogos!B:B)</f>
        <v>https://www.ogol.com.br/jogo.php?id=9391383</v>
      </c>
      <c r="B69" s="1">
        <v>66</v>
      </c>
      <c r="C69" s="1">
        <v>214</v>
      </c>
      <c r="D69" s="1" t="str">
        <f>_xlfn.XLOOKUP(C69,Jogos!A:A,Jogos!M:M)</f>
        <v>Paulista Sub-17 2023</v>
      </c>
      <c r="E69" s="1" t="str">
        <f>_xlfn.XLOOKUP(C69,Jogos!A:A,Jogos!E:E)</f>
        <v>C</v>
      </c>
      <c r="F69" s="6">
        <f>_xlfn.XLOOKUP(C69,Jogos!A:A,Jogos!C:C)</f>
        <v>45150</v>
      </c>
      <c r="G69" s="1" t="str">
        <f>_xlfn.XLOOKUP(C69,Jogos!A:A,Jogos!I:I)</f>
        <v>Botafogo-SP</v>
      </c>
      <c r="H69" s="1">
        <v>26</v>
      </c>
      <c r="I69" s="12" t="s">
        <v>133</v>
      </c>
      <c r="J69" s="12" t="s">
        <v>129</v>
      </c>
      <c r="K69"/>
      <c r="L69"/>
      <c r="M69"/>
      <c r="N69"/>
      <c r="O69"/>
    </row>
    <row r="70" spans="1:15" s="1" customFormat="1" x14ac:dyDescent="0.25">
      <c r="A70" s="2" t="str">
        <f>_xlfn.XLOOKUP(C70,Jogos!A:A,Jogos!B:B)</f>
        <v>https://www.ogol.com.br/jogo.php?id=9391383</v>
      </c>
      <c r="B70" s="1">
        <v>67</v>
      </c>
      <c r="C70" s="1">
        <v>214</v>
      </c>
      <c r="D70" s="1" t="str">
        <f>_xlfn.XLOOKUP(C70,Jogos!A:A,Jogos!M:M)</f>
        <v>Paulista Sub-17 2023</v>
      </c>
      <c r="E70" s="1" t="str">
        <f>_xlfn.XLOOKUP(C70,Jogos!A:A,Jogos!E:E)</f>
        <v>C</v>
      </c>
      <c r="F70" s="6">
        <f>_xlfn.XLOOKUP(C70,Jogos!A:A,Jogos!C:C)</f>
        <v>45150</v>
      </c>
      <c r="G70" s="1" t="str">
        <f>_xlfn.XLOOKUP(C70,Jogos!A:A,Jogos!I:I)</f>
        <v>Botafogo-SP</v>
      </c>
      <c r="H70" s="1">
        <v>35</v>
      </c>
      <c r="I70" s="12" t="s">
        <v>192</v>
      </c>
      <c r="J70" s="12" t="s">
        <v>133</v>
      </c>
      <c r="K70"/>
      <c r="L70"/>
      <c r="M70"/>
      <c r="N70"/>
      <c r="O70"/>
    </row>
    <row r="71" spans="1:15" s="1" customFormat="1" x14ac:dyDescent="0.25">
      <c r="A71" s="2" t="str">
        <f>_xlfn.XLOOKUP(C71,Jogos!A:A,Jogos!B:B)</f>
        <v>https://www.ogol.com.br/jogo.php?id=9391383</v>
      </c>
      <c r="B71" s="1">
        <v>68</v>
      </c>
      <c r="C71" s="1">
        <v>214</v>
      </c>
      <c r="D71" s="1" t="str">
        <f>_xlfn.XLOOKUP(C71,Jogos!A:A,Jogos!M:M)</f>
        <v>Paulista Sub-17 2023</v>
      </c>
      <c r="E71" s="1" t="str">
        <f>_xlfn.XLOOKUP(C71,Jogos!A:A,Jogos!E:E)</f>
        <v>C</v>
      </c>
      <c r="F71" s="6">
        <f>_xlfn.XLOOKUP(C71,Jogos!A:A,Jogos!C:C)</f>
        <v>45150</v>
      </c>
      <c r="G71" s="1" t="str">
        <f>_xlfn.XLOOKUP(C71,Jogos!A:A,Jogos!I:I)</f>
        <v>Botafogo-SP</v>
      </c>
      <c r="H71" s="1">
        <v>55</v>
      </c>
      <c r="I71" s="12" t="s">
        <v>141</v>
      </c>
      <c r="J71" s="12" t="s">
        <v>128</v>
      </c>
      <c r="K71"/>
      <c r="L71"/>
      <c r="M71"/>
      <c r="N71"/>
      <c r="O71"/>
    </row>
    <row r="72" spans="1:15" s="1" customFormat="1" x14ac:dyDescent="0.25">
      <c r="A72" s="2" t="str">
        <f>_xlfn.XLOOKUP(C72,Jogos!A:A,Jogos!B:B)</f>
        <v>https://www.ogol.com.br/jogo.php?id=9391383</v>
      </c>
      <c r="B72" s="1">
        <v>69</v>
      </c>
      <c r="C72" s="1">
        <v>214</v>
      </c>
      <c r="D72" s="1" t="str">
        <f>_xlfn.XLOOKUP(C72,Jogos!A:A,Jogos!M:M)</f>
        <v>Paulista Sub-17 2023</v>
      </c>
      <c r="E72" s="1" t="str">
        <f>_xlfn.XLOOKUP(C72,Jogos!A:A,Jogos!E:E)</f>
        <v>C</v>
      </c>
      <c r="F72" s="6">
        <f>_xlfn.XLOOKUP(C72,Jogos!A:A,Jogos!C:C)</f>
        <v>45150</v>
      </c>
      <c r="G72" s="1" t="str">
        <f>_xlfn.XLOOKUP(C72,Jogos!A:A,Jogos!I:I)</f>
        <v>Botafogo-SP</v>
      </c>
      <c r="H72" s="1">
        <v>79</v>
      </c>
      <c r="I72" s="12" t="s">
        <v>224</v>
      </c>
      <c r="J72" s="12" t="s">
        <v>221</v>
      </c>
      <c r="K72"/>
      <c r="L72"/>
      <c r="M72"/>
      <c r="N72"/>
      <c r="O72"/>
    </row>
    <row r="73" spans="1:15" s="1" customFormat="1" x14ac:dyDescent="0.25">
      <c r="A73" s="2" t="str">
        <f>_xlfn.XLOOKUP(C73,Jogos!A:A,Jogos!B:B)</f>
        <v>https://www.ogol.com.br/jogo.php?id=9415449</v>
      </c>
      <c r="B73" s="1">
        <v>70</v>
      </c>
      <c r="C73" s="1">
        <v>215</v>
      </c>
      <c r="D73" s="1" t="str">
        <f>_xlfn.XLOOKUP(C73,Jogos!A:A,Jogos!M:M)</f>
        <v>Brasileiro Sub-17 2023</v>
      </c>
      <c r="E73" s="1" t="str">
        <f>_xlfn.XLOOKUP(C73,Jogos!A:A,Jogos!E:E)</f>
        <v>F</v>
      </c>
      <c r="F73" s="6">
        <f>_xlfn.XLOOKUP(C73,Jogos!A:A,Jogos!C:C)</f>
        <v>45155</v>
      </c>
      <c r="G73" s="1" t="str">
        <f>_xlfn.XLOOKUP(C73,Jogos!A:A,Jogos!I:I)</f>
        <v>Atlético Goianiense</v>
      </c>
      <c r="H73" s="1">
        <v>51</v>
      </c>
      <c r="I73" s="12" t="s">
        <v>141</v>
      </c>
      <c r="J73" s="12" t="s">
        <v>223</v>
      </c>
      <c r="K73"/>
      <c r="L73"/>
      <c r="M73"/>
      <c r="N73"/>
      <c r="O73"/>
    </row>
    <row r="74" spans="1:15" s="1" customFormat="1" x14ac:dyDescent="0.25">
      <c r="A74" s="2" t="str">
        <f>_xlfn.XLOOKUP(C74,Jogos!A:A,Jogos!B:B)</f>
        <v>https://www.ogol.com.br/jogo.php?id=9523142</v>
      </c>
      <c r="B74" s="1">
        <v>71</v>
      </c>
      <c r="C74" s="1">
        <v>217</v>
      </c>
      <c r="D74" s="1" t="str">
        <f>_xlfn.XLOOKUP(C74,Jogos!A:A,Jogos!M:M)</f>
        <v>Paulista Sub-17 2023</v>
      </c>
      <c r="E74" s="1" t="str">
        <f>_xlfn.XLOOKUP(C74,Jogos!A:A,Jogos!E:E)</f>
        <v>C</v>
      </c>
      <c r="F74" s="6">
        <f>_xlfn.XLOOKUP(C74,Jogos!A:A,Jogos!C:C)</f>
        <v>45164</v>
      </c>
      <c r="G74" s="1" t="str">
        <f>_xlfn.XLOOKUP(C74,Jogos!A:A,Jogos!I:I)</f>
        <v>Ibrachina FC</v>
      </c>
      <c r="H74" s="1">
        <v>54</v>
      </c>
      <c r="I74" s="12" t="s">
        <v>192</v>
      </c>
      <c r="J74" s="12" t="s">
        <v>139</v>
      </c>
      <c r="K74"/>
      <c r="L74"/>
      <c r="M74"/>
      <c r="N74"/>
      <c r="O74"/>
    </row>
    <row r="75" spans="1:15" s="1" customFormat="1" x14ac:dyDescent="0.25">
      <c r="A75" s="2" t="str">
        <f>_xlfn.XLOOKUP(C75,Jogos!A:A,Jogos!B:B)</f>
        <v>https://www.ogol.com.br/jogo.php?id=9523142</v>
      </c>
      <c r="B75" s="1">
        <v>72</v>
      </c>
      <c r="C75" s="1">
        <v>217</v>
      </c>
      <c r="D75" s="1" t="str">
        <f>_xlfn.XLOOKUP(C75,Jogos!A:A,Jogos!M:M)</f>
        <v>Paulista Sub-17 2023</v>
      </c>
      <c r="E75" s="1" t="str">
        <f>_xlfn.XLOOKUP(C75,Jogos!A:A,Jogos!E:E)</f>
        <v>C</v>
      </c>
      <c r="F75" s="6">
        <f>_xlfn.XLOOKUP(C75,Jogos!A:A,Jogos!C:C)</f>
        <v>45164</v>
      </c>
      <c r="G75" s="1" t="str">
        <f>_xlfn.XLOOKUP(C75,Jogos!A:A,Jogos!I:I)</f>
        <v>Ibrachina FC</v>
      </c>
      <c r="H75" s="1">
        <v>71</v>
      </c>
      <c r="I75" s="12" t="s">
        <v>190</v>
      </c>
      <c r="J75" s="12" t="s">
        <v>132</v>
      </c>
      <c r="K75"/>
      <c r="L75"/>
      <c r="M75"/>
      <c r="N75"/>
      <c r="O75"/>
    </row>
    <row r="76" spans="1:15" s="1" customFormat="1" x14ac:dyDescent="0.25">
      <c r="A76" s="2" t="str">
        <f>_xlfn.XLOOKUP(C76,Jogos!A:A,Jogos!B:B)</f>
        <v>https://www.ogol.com.br/jogo.php?id=9523142</v>
      </c>
      <c r="B76" s="1">
        <v>73</v>
      </c>
      <c r="C76" s="1">
        <v>217</v>
      </c>
      <c r="D76" s="1" t="str">
        <f>_xlfn.XLOOKUP(C76,Jogos!A:A,Jogos!M:M)</f>
        <v>Paulista Sub-17 2023</v>
      </c>
      <c r="E76" s="1" t="str">
        <f>_xlfn.XLOOKUP(C76,Jogos!A:A,Jogos!E:E)</f>
        <v>C</v>
      </c>
      <c r="F76" s="6">
        <f>_xlfn.XLOOKUP(C76,Jogos!A:A,Jogos!C:C)</f>
        <v>45164</v>
      </c>
      <c r="G76" s="1" t="str">
        <f>_xlfn.XLOOKUP(C76,Jogos!A:A,Jogos!I:I)</f>
        <v>Ibrachina FC</v>
      </c>
      <c r="H76" s="1">
        <v>74</v>
      </c>
      <c r="I76" s="12" t="s">
        <v>220</v>
      </c>
      <c r="J76" s="12" t="s">
        <v>132</v>
      </c>
      <c r="K76"/>
      <c r="L76"/>
      <c r="M76"/>
      <c r="N76"/>
      <c r="O76"/>
    </row>
    <row r="77" spans="1:15" s="1" customFormat="1" x14ac:dyDescent="0.25">
      <c r="A77" s="2" t="str">
        <f>_xlfn.XLOOKUP(C77,Jogos!A:A,Jogos!B:B)</f>
        <v>https://www.ogol.com.br/jogo.php?id=9523150</v>
      </c>
      <c r="B77" s="1">
        <v>74</v>
      </c>
      <c r="C77" s="1">
        <v>218</v>
      </c>
      <c r="D77" s="1" t="str">
        <f>_xlfn.XLOOKUP(C77,Jogos!A:A,Jogos!M:M)</f>
        <v>Paulista Sub-17 2023</v>
      </c>
      <c r="E77" s="1" t="str">
        <f>_xlfn.XLOOKUP(C77,Jogos!A:A,Jogos!E:E)</f>
        <v>F</v>
      </c>
      <c r="F77" s="6">
        <f>_xlfn.XLOOKUP(C77,Jogos!A:A,Jogos!C:C)</f>
        <v>45171</v>
      </c>
      <c r="G77" s="1" t="str">
        <f>_xlfn.XLOOKUP(C77,Jogos!A:A,Jogos!I:I)</f>
        <v>Sfera FC</v>
      </c>
      <c r="H77" s="1">
        <v>4</v>
      </c>
      <c r="I77" s="12" t="s">
        <v>192</v>
      </c>
      <c r="J77" s="12" t="s">
        <v>221</v>
      </c>
      <c r="K77"/>
      <c r="L77"/>
      <c r="M77"/>
      <c r="N77"/>
      <c r="O77"/>
    </row>
    <row r="78" spans="1:15" s="1" customFormat="1" x14ac:dyDescent="0.25">
      <c r="A78" s="2" t="str">
        <f>_xlfn.XLOOKUP(C78,Jogos!A:A,Jogos!B:B)</f>
        <v>https://www.ogol.com.br/jogo.php?id=9415460</v>
      </c>
      <c r="B78" s="1">
        <v>75</v>
      </c>
      <c r="C78" s="1">
        <v>219</v>
      </c>
      <c r="D78" s="1" t="str">
        <f>_xlfn.XLOOKUP(C78,Jogos!A:A,Jogos!M:M)</f>
        <v>Brasileiro Sub-17 2023</v>
      </c>
      <c r="E78" s="1" t="str">
        <f>_xlfn.XLOOKUP(C78,Jogos!A:A,Jogos!E:E)</f>
        <v>C</v>
      </c>
      <c r="F78" s="6">
        <f>_xlfn.XLOOKUP(C78,Jogos!A:A,Jogos!C:C)</f>
        <v>45175</v>
      </c>
      <c r="G78" s="1" t="str">
        <f>_xlfn.XLOOKUP(C78,Jogos!A:A,Jogos!I:I)</f>
        <v>Fortaleza</v>
      </c>
      <c r="H78" s="1">
        <v>33</v>
      </c>
      <c r="I78" s="12" t="s">
        <v>141</v>
      </c>
      <c r="J78" s="12" t="s">
        <v>131</v>
      </c>
      <c r="K78"/>
      <c r="L78"/>
      <c r="M78"/>
      <c r="N78"/>
      <c r="O78"/>
    </row>
    <row r="79" spans="1:15" s="1" customFormat="1" x14ac:dyDescent="0.25">
      <c r="A79" s="2" t="str">
        <f>_xlfn.XLOOKUP(C79,Jogos!A:A,Jogos!B:B)</f>
        <v>https://www.ogol.com.br/jogo.php?id=9415460</v>
      </c>
      <c r="B79" s="1">
        <v>76</v>
      </c>
      <c r="C79" s="1">
        <v>219</v>
      </c>
      <c r="D79" s="1" t="str">
        <f>_xlfn.XLOOKUP(C79,Jogos!A:A,Jogos!M:M)</f>
        <v>Brasileiro Sub-17 2023</v>
      </c>
      <c r="E79" s="1" t="str">
        <f>_xlfn.XLOOKUP(C79,Jogos!A:A,Jogos!E:E)</f>
        <v>C</v>
      </c>
      <c r="F79" s="6">
        <f>_xlfn.XLOOKUP(C79,Jogos!A:A,Jogos!C:C)</f>
        <v>45175</v>
      </c>
      <c r="G79" s="1" t="str">
        <f>_xlfn.XLOOKUP(C79,Jogos!A:A,Jogos!I:I)</f>
        <v>Fortaleza</v>
      </c>
      <c r="H79" s="1">
        <v>63</v>
      </c>
      <c r="I79" s="12" t="s">
        <v>141</v>
      </c>
      <c r="J79" s="12" t="s">
        <v>131</v>
      </c>
      <c r="K79"/>
      <c r="L79"/>
      <c r="M79"/>
      <c r="N79"/>
      <c r="O79"/>
    </row>
    <row r="80" spans="1:15" s="1" customFormat="1" x14ac:dyDescent="0.25">
      <c r="A80" s="2" t="str">
        <f>_xlfn.XLOOKUP(C80,Jogos!A:A,Jogos!B:B)</f>
        <v>https://www.ogol.com.br/jogo.php?id=9415460</v>
      </c>
      <c r="B80" s="1">
        <v>77</v>
      </c>
      <c r="C80" s="1">
        <v>219</v>
      </c>
      <c r="D80" s="1" t="str">
        <f>_xlfn.XLOOKUP(C80,Jogos!A:A,Jogos!M:M)</f>
        <v>Brasileiro Sub-17 2023</v>
      </c>
      <c r="E80" s="1" t="str">
        <f>_xlfn.XLOOKUP(C80,Jogos!A:A,Jogos!E:E)</f>
        <v>C</v>
      </c>
      <c r="F80" s="6">
        <f>_xlfn.XLOOKUP(C80,Jogos!A:A,Jogos!C:C)</f>
        <v>45175</v>
      </c>
      <c r="G80" s="1" t="str">
        <f>_xlfn.XLOOKUP(C80,Jogos!A:A,Jogos!I:I)</f>
        <v>Fortaleza</v>
      </c>
      <c r="H80" s="1">
        <v>88</v>
      </c>
      <c r="I80" s="12" t="s">
        <v>131</v>
      </c>
      <c r="J80" s="12" t="s">
        <v>224</v>
      </c>
      <c r="K80"/>
      <c r="L80"/>
      <c r="M80"/>
      <c r="N80"/>
      <c r="O80"/>
    </row>
    <row r="81" spans="1:15" s="1" customFormat="1" x14ac:dyDescent="0.25">
      <c r="A81" s="2" t="str">
        <f>_xlfn.XLOOKUP(C81,Jogos!A:A,Jogos!B:B)</f>
        <v>https://www.ogol.com.br/jogo.php?id=9523157</v>
      </c>
      <c r="B81" s="1">
        <v>78</v>
      </c>
      <c r="C81" s="1">
        <v>220</v>
      </c>
      <c r="D81" s="1" t="str">
        <f>_xlfn.XLOOKUP(C81,Jogos!A:A,Jogos!M:M)</f>
        <v>Paulista Sub-17 2023</v>
      </c>
      <c r="E81" s="1" t="str">
        <f>_xlfn.XLOOKUP(C81,Jogos!A:A,Jogos!E:E)</f>
        <v>C</v>
      </c>
      <c r="F81" s="6">
        <f>_xlfn.XLOOKUP(C81,Jogos!A:A,Jogos!C:C)</f>
        <v>45178</v>
      </c>
      <c r="G81" s="1" t="str">
        <f>_xlfn.XLOOKUP(C81,Jogos!A:A,Jogos!I:I)</f>
        <v>Sfera FC</v>
      </c>
      <c r="H81" s="1">
        <v>13</v>
      </c>
      <c r="I81" s="12" t="s">
        <v>141</v>
      </c>
      <c r="J81" s="12" t="s">
        <v>221</v>
      </c>
      <c r="K81"/>
      <c r="L81"/>
      <c r="M81"/>
      <c r="N81"/>
      <c r="O81"/>
    </row>
    <row r="82" spans="1:15" s="1" customFormat="1" x14ac:dyDescent="0.25">
      <c r="A82" s="2" t="str">
        <f>_xlfn.XLOOKUP(C82,Jogos!A:A,Jogos!B:B)</f>
        <v>https://www.ogol.com.br/jogo.php?id=9523157</v>
      </c>
      <c r="B82" s="1">
        <v>79</v>
      </c>
      <c r="C82" s="1">
        <v>220</v>
      </c>
      <c r="D82" s="1" t="str">
        <f>_xlfn.XLOOKUP(C82,Jogos!A:A,Jogos!M:M)</f>
        <v>Paulista Sub-17 2023</v>
      </c>
      <c r="E82" s="1" t="str">
        <f>_xlfn.XLOOKUP(C82,Jogos!A:A,Jogos!E:E)</f>
        <v>C</v>
      </c>
      <c r="F82" s="6">
        <f>_xlfn.XLOOKUP(C82,Jogos!A:A,Jogos!C:C)</f>
        <v>45178</v>
      </c>
      <c r="G82" s="1" t="str">
        <f>_xlfn.XLOOKUP(C82,Jogos!A:A,Jogos!I:I)</f>
        <v>Sfera FC</v>
      </c>
      <c r="H82" s="1">
        <v>14</v>
      </c>
      <c r="I82" s="12" t="s">
        <v>139</v>
      </c>
      <c r="J82" s="12" t="s">
        <v>130</v>
      </c>
      <c r="K82"/>
      <c r="L82"/>
      <c r="M82"/>
      <c r="N82"/>
      <c r="O82"/>
    </row>
    <row r="83" spans="1:15" s="1" customFormat="1" x14ac:dyDescent="0.25">
      <c r="A83" s="2" t="str">
        <f>_xlfn.XLOOKUP(C83,Jogos!A:A,Jogos!B:B)</f>
        <v>https://www.ogol.com.br/jogo.php?id=9523157</v>
      </c>
      <c r="B83" s="1">
        <v>80</v>
      </c>
      <c r="C83" s="1">
        <v>220</v>
      </c>
      <c r="D83" s="1" t="str">
        <f>_xlfn.XLOOKUP(C83,Jogos!A:A,Jogos!M:M)</f>
        <v>Paulista Sub-17 2023</v>
      </c>
      <c r="E83" s="1" t="str">
        <f>_xlfn.XLOOKUP(C83,Jogos!A:A,Jogos!E:E)</f>
        <v>C</v>
      </c>
      <c r="F83" s="6">
        <f>_xlfn.XLOOKUP(C83,Jogos!A:A,Jogos!C:C)</f>
        <v>45178</v>
      </c>
      <c r="G83" s="1" t="str">
        <f>_xlfn.XLOOKUP(C83,Jogos!A:A,Jogos!I:I)</f>
        <v>Sfera FC</v>
      </c>
      <c r="H83" s="1">
        <v>28</v>
      </c>
      <c r="I83" s="12" t="s">
        <v>130</v>
      </c>
      <c r="J83" s="12" t="s">
        <v>221</v>
      </c>
      <c r="K83"/>
      <c r="L83"/>
      <c r="M83"/>
      <c r="N83"/>
      <c r="O83"/>
    </row>
    <row r="84" spans="1:15" s="1" customFormat="1" x14ac:dyDescent="0.25">
      <c r="A84" s="2" t="str">
        <f>_xlfn.XLOOKUP(C84,Jogos!A:A,Jogos!B:B)</f>
        <v>https://www.ogol.com.br/jogo.php?id=9523157</v>
      </c>
      <c r="B84" s="1">
        <v>81</v>
      </c>
      <c r="C84" s="1">
        <v>220</v>
      </c>
      <c r="D84" s="1" t="str">
        <f>_xlfn.XLOOKUP(C84,Jogos!A:A,Jogos!M:M)</f>
        <v>Paulista Sub-17 2023</v>
      </c>
      <c r="E84" s="1" t="str">
        <f>_xlfn.XLOOKUP(C84,Jogos!A:A,Jogos!E:E)</f>
        <v>C</v>
      </c>
      <c r="F84" s="6">
        <f>_xlfn.XLOOKUP(C84,Jogos!A:A,Jogos!C:C)</f>
        <v>45178</v>
      </c>
      <c r="G84" s="1" t="str">
        <f>_xlfn.XLOOKUP(C84,Jogos!A:A,Jogos!I:I)</f>
        <v>Sfera FC</v>
      </c>
      <c r="H84" s="1">
        <v>46</v>
      </c>
      <c r="I84" s="12" t="s">
        <v>127</v>
      </c>
      <c r="J84" s="12" t="s">
        <v>221</v>
      </c>
      <c r="K84"/>
      <c r="L84"/>
      <c r="M84"/>
      <c r="N84"/>
      <c r="O84"/>
    </row>
    <row r="85" spans="1:15" s="1" customFormat="1" x14ac:dyDescent="0.25">
      <c r="A85" s="2" t="str">
        <f>_xlfn.XLOOKUP(C85,Jogos!A:A,Jogos!B:B)</f>
        <v>https://www.ogol.com.br/jogo.php?id=9523157</v>
      </c>
      <c r="B85" s="1">
        <v>82</v>
      </c>
      <c r="C85" s="1">
        <v>220</v>
      </c>
      <c r="D85" s="1" t="str">
        <f>_xlfn.XLOOKUP(C85,Jogos!A:A,Jogos!M:M)</f>
        <v>Paulista Sub-17 2023</v>
      </c>
      <c r="E85" s="1" t="str">
        <f>_xlfn.XLOOKUP(C85,Jogos!A:A,Jogos!E:E)</f>
        <v>C</v>
      </c>
      <c r="F85" s="6">
        <f>_xlfn.XLOOKUP(C85,Jogos!A:A,Jogos!C:C)</f>
        <v>45178</v>
      </c>
      <c r="G85" s="1" t="str">
        <f>_xlfn.XLOOKUP(C85,Jogos!A:A,Jogos!I:I)</f>
        <v>Sfera FC</v>
      </c>
      <c r="H85" s="1">
        <v>49</v>
      </c>
      <c r="I85" s="12" t="s">
        <v>192</v>
      </c>
      <c r="J85" s="12" t="s">
        <v>193</v>
      </c>
      <c r="K85"/>
      <c r="L85"/>
      <c r="M85"/>
      <c r="N85"/>
      <c r="O85"/>
    </row>
    <row r="86" spans="1:15" s="1" customFormat="1" x14ac:dyDescent="0.25">
      <c r="A86" s="2" t="str">
        <f>_xlfn.XLOOKUP(C86,Jogos!A:A,Jogos!B:B)</f>
        <v>https://www.ogol.com.br/jogo.php?id=9415470</v>
      </c>
      <c r="B86" s="1">
        <v>83</v>
      </c>
      <c r="C86" s="1">
        <v>221</v>
      </c>
      <c r="D86" s="1" t="str">
        <f>_xlfn.XLOOKUP(C86,Jogos!A:A,Jogos!M:M)</f>
        <v>Brasileiro Sub-17 2023</v>
      </c>
      <c r="E86" s="1" t="str">
        <f>_xlfn.XLOOKUP(C86,Jogos!A:A,Jogos!E:E)</f>
        <v>F</v>
      </c>
      <c r="F86" s="6">
        <f>_xlfn.XLOOKUP(C86,Jogos!A:A,Jogos!C:C)</f>
        <v>45182</v>
      </c>
      <c r="G86" s="1" t="str">
        <f>_xlfn.XLOOKUP(C86,Jogos!A:A,Jogos!I:I)</f>
        <v>Palmeiras</v>
      </c>
      <c r="H86" s="1">
        <v>45</v>
      </c>
      <c r="I86" s="12" t="s">
        <v>131</v>
      </c>
      <c r="J86" s="12" t="s">
        <v>141</v>
      </c>
      <c r="K86"/>
      <c r="L86"/>
      <c r="M86"/>
      <c r="N86"/>
      <c r="O86"/>
    </row>
    <row r="87" spans="1:15" s="1" customFormat="1" x14ac:dyDescent="0.25">
      <c r="A87" s="2" t="str">
        <f>_xlfn.XLOOKUP(C87,Jogos!A:A,Jogos!B:B)</f>
        <v>https://www.ogol.com.br/jogo.php?id=9415470</v>
      </c>
      <c r="B87" s="1">
        <v>84</v>
      </c>
      <c r="C87" s="1">
        <v>221</v>
      </c>
      <c r="D87" s="1" t="str">
        <f>_xlfn.XLOOKUP(C87,Jogos!A:A,Jogos!M:M)</f>
        <v>Brasileiro Sub-17 2023</v>
      </c>
      <c r="E87" s="1" t="str">
        <f>_xlfn.XLOOKUP(C87,Jogos!A:A,Jogos!E:E)</f>
        <v>F</v>
      </c>
      <c r="F87" s="6">
        <f>_xlfn.XLOOKUP(C87,Jogos!A:A,Jogos!C:C)</f>
        <v>45182</v>
      </c>
      <c r="G87" s="1" t="str">
        <f>_xlfn.XLOOKUP(C87,Jogos!A:A,Jogos!I:I)</f>
        <v>Palmeiras</v>
      </c>
      <c r="H87" s="1">
        <v>49</v>
      </c>
      <c r="I87" s="12" t="s">
        <v>131</v>
      </c>
      <c r="J87" s="12" t="s">
        <v>129</v>
      </c>
      <c r="K87"/>
      <c r="L87"/>
      <c r="M87"/>
      <c r="N87"/>
      <c r="O87"/>
    </row>
    <row r="88" spans="1:15" s="1" customFormat="1" x14ac:dyDescent="0.25">
      <c r="A88" s="2" t="str">
        <f>_xlfn.XLOOKUP(C88,Jogos!A:A,Jogos!B:B)</f>
        <v>https://www.ogol.com.br/jogo.php?id=9415470</v>
      </c>
      <c r="B88" s="1">
        <v>85</v>
      </c>
      <c r="C88" s="1">
        <v>221</v>
      </c>
      <c r="D88" s="1" t="str">
        <f>_xlfn.XLOOKUP(C88,Jogos!A:A,Jogos!M:M)</f>
        <v>Brasileiro Sub-17 2023</v>
      </c>
      <c r="E88" s="1" t="str">
        <f>_xlfn.XLOOKUP(C88,Jogos!A:A,Jogos!E:E)</f>
        <v>F</v>
      </c>
      <c r="F88" s="6">
        <f>_xlfn.XLOOKUP(C88,Jogos!A:A,Jogos!C:C)</f>
        <v>45182</v>
      </c>
      <c r="G88" s="1" t="str">
        <f>_xlfn.XLOOKUP(C88,Jogos!A:A,Jogos!I:I)</f>
        <v>Palmeiras</v>
      </c>
      <c r="H88" s="1">
        <v>58</v>
      </c>
      <c r="I88" s="12" t="s">
        <v>131</v>
      </c>
      <c r="J88" s="12" t="s">
        <v>125</v>
      </c>
      <c r="K88"/>
      <c r="L88"/>
      <c r="M88"/>
      <c r="N88"/>
      <c r="O88"/>
    </row>
    <row r="89" spans="1:15" s="1" customFormat="1" x14ac:dyDescent="0.25">
      <c r="A89" s="2" t="str">
        <f>_xlfn.XLOOKUP(C89,Jogos!A:A,Jogos!B:B)</f>
        <v>https://www.ogol.com.br/jogo.php?id=9523165</v>
      </c>
      <c r="B89" s="1">
        <v>86</v>
      </c>
      <c r="C89" s="1">
        <v>222</v>
      </c>
      <c r="D89" s="1" t="str">
        <f>_xlfn.XLOOKUP(C89,Jogos!A:A,Jogos!M:M)</f>
        <v>Paulista Sub-17 2023</v>
      </c>
      <c r="E89" s="1" t="str">
        <f>_xlfn.XLOOKUP(C89,Jogos!A:A,Jogos!E:E)</f>
        <v>F</v>
      </c>
      <c r="F89" s="6">
        <f>_xlfn.XLOOKUP(C89,Jogos!A:A,Jogos!C:C)</f>
        <v>45185</v>
      </c>
      <c r="G89" s="1" t="str">
        <f>_xlfn.XLOOKUP(C89,Jogos!A:A,Jogos!I:I)</f>
        <v>Ibrachina FC</v>
      </c>
      <c r="H89" s="1">
        <v>62</v>
      </c>
      <c r="I89" s="12" t="s">
        <v>141</v>
      </c>
      <c r="J89" s="12" t="s">
        <v>129</v>
      </c>
      <c r="K89"/>
      <c r="L89"/>
      <c r="M89"/>
      <c r="N89"/>
      <c r="O89"/>
    </row>
    <row r="90" spans="1:15" s="1" customFormat="1" x14ac:dyDescent="0.25">
      <c r="A90" s="2" t="str">
        <f>_xlfn.XLOOKUP(C90,Jogos!A:A,Jogos!B:B)</f>
        <v>https://www.ogol.com.br/jogo.php?id=9610790</v>
      </c>
      <c r="B90" s="1">
        <v>87</v>
      </c>
      <c r="C90" s="1">
        <v>223</v>
      </c>
      <c r="D90" s="1" t="str">
        <f>_xlfn.XLOOKUP(C90,Jogos!A:A,Jogos!M:M)</f>
        <v>Brasileiro Sub-17 2023</v>
      </c>
      <c r="E90" s="1" t="str">
        <f>_xlfn.XLOOKUP(C90,Jogos!A:A,Jogos!E:E)</f>
        <v>F</v>
      </c>
      <c r="F90" s="6">
        <f>_xlfn.XLOOKUP(C90,Jogos!A:A,Jogos!C:C)</f>
        <v>45189</v>
      </c>
      <c r="G90" s="1" t="str">
        <f>_xlfn.XLOOKUP(C90,Jogos!A:A,Jogos!I:I)</f>
        <v>Internacional</v>
      </c>
      <c r="H90" s="1">
        <v>34</v>
      </c>
      <c r="I90" s="12" t="s">
        <v>141</v>
      </c>
      <c r="J90" s="12" t="s">
        <v>221</v>
      </c>
      <c r="K90"/>
      <c r="L90"/>
      <c r="M90"/>
      <c r="N90"/>
      <c r="O90"/>
    </row>
    <row r="91" spans="1:15" s="1" customFormat="1" x14ac:dyDescent="0.25">
      <c r="A91" s="2" t="str">
        <f>_xlfn.XLOOKUP(C91,Jogos!A:A,Jogos!B:B)</f>
        <v>https://www.ogol.com.br/jogo.php?id=9610796</v>
      </c>
      <c r="B91" s="1">
        <v>88</v>
      </c>
      <c r="C91" s="1">
        <v>225</v>
      </c>
      <c r="D91" s="1" t="str">
        <f>_xlfn.XLOOKUP(C91,Jogos!A:A,Jogos!M:M)</f>
        <v>Brasileiro Sub-17 2023</v>
      </c>
      <c r="E91" s="1" t="str">
        <f>_xlfn.XLOOKUP(C91,Jogos!A:A,Jogos!E:E)</f>
        <v>C</v>
      </c>
      <c r="F91" s="6">
        <f>_xlfn.XLOOKUP(C91,Jogos!A:A,Jogos!C:C)</f>
        <v>45195</v>
      </c>
      <c r="G91" s="1" t="str">
        <f>_xlfn.XLOOKUP(C91,Jogos!A:A,Jogos!I:I)</f>
        <v>Internacional</v>
      </c>
      <c r="H91" s="1">
        <v>5</v>
      </c>
      <c r="I91" s="12" t="s">
        <v>141</v>
      </c>
      <c r="J91" s="12" t="s">
        <v>139</v>
      </c>
      <c r="K91"/>
      <c r="L91"/>
      <c r="M91"/>
      <c r="N91"/>
      <c r="O91"/>
    </row>
    <row r="92" spans="1:15" s="1" customFormat="1" x14ac:dyDescent="0.25">
      <c r="A92" s="2" t="str">
        <f>_xlfn.XLOOKUP(C92,Jogos!A:A,Jogos!B:B)</f>
        <v>https://www.ogol.com.br/jogo.php?id=9610796</v>
      </c>
      <c r="B92" s="1">
        <v>89</v>
      </c>
      <c r="C92" s="1">
        <v>225</v>
      </c>
      <c r="D92" s="1" t="str">
        <f>_xlfn.XLOOKUP(C92,Jogos!A:A,Jogos!M:M)</f>
        <v>Brasileiro Sub-17 2023</v>
      </c>
      <c r="E92" s="1" t="str">
        <f>_xlfn.XLOOKUP(C92,Jogos!A:A,Jogos!E:E)</f>
        <v>C</v>
      </c>
      <c r="F92" s="6">
        <f>_xlfn.XLOOKUP(C92,Jogos!A:A,Jogos!C:C)</f>
        <v>45195</v>
      </c>
      <c r="G92" s="1" t="str">
        <f>_xlfn.XLOOKUP(C92,Jogos!A:A,Jogos!I:I)</f>
        <v>Internacional</v>
      </c>
      <c r="H92" s="1">
        <v>33</v>
      </c>
      <c r="I92" s="12" t="s">
        <v>223</v>
      </c>
      <c r="J92" s="12" t="s">
        <v>221</v>
      </c>
      <c r="K92"/>
      <c r="L92"/>
      <c r="M92"/>
      <c r="N92"/>
      <c r="O92"/>
    </row>
    <row r="93" spans="1:15" s="1" customFormat="1" x14ac:dyDescent="0.25">
      <c r="A93" s="2" t="str">
        <f>_xlfn.XLOOKUP(C93,Jogos!A:A,Jogos!B:B)</f>
        <v>https://www.ogol.com.br/jogo.php?id=9610796</v>
      </c>
      <c r="B93" s="1">
        <v>90</v>
      </c>
      <c r="C93" s="1">
        <v>225</v>
      </c>
      <c r="D93" s="1" t="str">
        <f>_xlfn.XLOOKUP(C93,Jogos!A:A,Jogos!M:M)</f>
        <v>Brasileiro Sub-17 2023</v>
      </c>
      <c r="E93" s="1" t="str">
        <f>_xlfn.XLOOKUP(C93,Jogos!A:A,Jogos!E:E)</f>
        <v>C</v>
      </c>
      <c r="F93" s="6">
        <f>_xlfn.XLOOKUP(C93,Jogos!A:A,Jogos!C:C)</f>
        <v>45195</v>
      </c>
      <c r="G93" s="1" t="str">
        <f>_xlfn.XLOOKUP(C93,Jogos!A:A,Jogos!I:I)</f>
        <v>Internacional</v>
      </c>
      <c r="H93" s="1">
        <v>47</v>
      </c>
      <c r="I93" s="12" t="s">
        <v>128</v>
      </c>
      <c r="J93" s="12" t="s">
        <v>141</v>
      </c>
      <c r="K93"/>
      <c r="L93"/>
      <c r="M93"/>
      <c r="N93"/>
      <c r="O93"/>
    </row>
    <row r="94" spans="1:15" s="1" customFormat="1" x14ac:dyDescent="0.25">
      <c r="A94" s="2" t="str">
        <f>_xlfn.XLOOKUP(C94,Jogos!A:A,Jogos!B:B)</f>
        <v>https://www.ogol.com.br/jogo.php?id=9610796</v>
      </c>
      <c r="B94" s="1">
        <v>91</v>
      </c>
      <c r="C94" s="1">
        <v>225</v>
      </c>
      <c r="D94" s="1" t="str">
        <f>_xlfn.XLOOKUP(C94,Jogos!A:A,Jogos!M:M)</f>
        <v>Brasileiro Sub-17 2023</v>
      </c>
      <c r="E94" s="1" t="str">
        <f>_xlfn.XLOOKUP(C94,Jogos!A:A,Jogos!E:E)</f>
        <v>C</v>
      </c>
      <c r="F94" s="6">
        <f>_xlfn.XLOOKUP(C94,Jogos!A:A,Jogos!C:C)</f>
        <v>45195</v>
      </c>
      <c r="G94" s="1" t="str">
        <f>_xlfn.XLOOKUP(C94,Jogos!A:A,Jogos!I:I)</f>
        <v>Internacional</v>
      </c>
      <c r="H94" s="1">
        <v>61</v>
      </c>
      <c r="I94" s="12" t="s">
        <v>137</v>
      </c>
      <c r="J94" s="12" t="s">
        <v>221</v>
      </c>
      <c r="K94"/>
      <c r="L94"/>
      <c r="M94"/>
      <c r="N94"/>
      <c r="O94"/>
    </row>
    <row r="95" spans="1:15" s="1" customFormat="1" x14ac:dyDescent="0.25">
      <c r="A95" s="2" t="str">
        <f>_xlfn.XLOOKUP(C95,Jogos!A:A,Jogos!B:B)</f>
        <v>https://www.ogol.com.br/jogo.php?id=9638021</v>
      </c>
      <c r="B95" s="1">
        <v>92</v>
      </c>
      <c r="C95" s="1">
        <v>227</v>
      </c>
      <c r="D95" s="1" t="str">
        <f>_xlfn.XLOOKUP(C95,Jogos!A:A,Jogos!M:M)</f>
        <v>Paulista Sub-17 2023</v>
      </c>
      <c r="E95" s="1" t="str">
        <f>_xlfn.XLOOKUP(C95,Jogos!A:A,Jogos!E:E)</f>
        <v>C</v>
      </c>
      <c r="F95" s="6">
        <f>_xlfn.XLOOKUP(C95,Jogos!A:A,Jogos!C:C)</f>
        <v>45206</v>
      </c>
      <c r="G95" s="1" t="str">
        <f>_xlfn.XLOOKUP(C95,Jogos!A:A,Jogos!I:I)</f>
        <v>Ferroviária</v>
      </c>
      <c r="H95" s="1">
        <v>11</v>
      </c>
      <c r="I95" s="12" t="s">
        <v>141</v>
      </c>
      <c r="J95" s="12" t="s">
        <v>131</v>
      </c>
      <c r="K95"/>
      <c r="L95"/>
      <c r="M95"/>
      <c r="N95"/>
      <c r="O95"/>
    </row>
    <row r="96" spans="1:15" s="1" customFormat="1" x14ac:dyDescent="0.25">
      <c r="A96" s="2" t="str">
        <f>_xlfn.XLOOKUP(C96,Jogos!A:A,Jogos!B:B)</f>
        <v>https://www.ogol.com.br/jogo.php?id=9638021</v>
      </c>
      <c r="B96" s="1">
        <v>93</v>
      </c>
      <c r="C96" s="1">
        <v>227</v>
      </c>
      <c r="D96" s="1" t="str">
        <f>_xlfn.XLOOKUP(C96,Jogos!A:A,Jogos!M:M)</f>
        <v>Paulista Sub-17 2023</v>
      </c>
      <c r="E96" s="1" t="str">
        <f>_xlfn.XLOOKUP(C96,Jogos!A:A,Jogos!E:E)</f>
        <v>C</v>
      </c>
      <c r="F96" s="6">
        <f>_xlfn.XLOOKUP(C96,Jogos!A:A,Jogos!C:C)</f>
        <v>45206</v>
      </c>
      <c r="G96" s="1" t="str">
        <f>_xlfn.XLOOKUP(C96,Jogos!A:A,Jogos!I:I)</f>
        <v>Ferroviária</v>
      </c>
      <c r="H96" s="1">
        <v>31</v>
      </c>
      <c r="I96" s="12" t="s">
        <v>141</v>
      </c>
      <c r="J96" s="12" t="s">
        <v>131</v>
      </c>
      <c r="K96"/>
      <c r="L96"/>
      <c r="M96"/>
      <c r="N96"/>
      <c r="O96"/>
    </row>
    <row r="97" spans="1:15" s="1" customFormat="1" x14ac:dyDescent="0.25">
      <c r="A97" s="2" t="str">
        <f>_xlfn.XLOOKUP(C97,Jogos!A:A,Jogos!B:B)</f>
        <v>https://www.ogol.com.br/jogo.php?id=9665100</v>
      </c>
      <c r="B97" s="1">
        <v>94</v>
      </c>
      <c r="C97" s="1">
        <v>228</v>
      </c>
      <c r="D97" s="1" t="str">
        <f>_xlfn.XLOOKUP(C97,Jogos!A:A,Jogos!M:M)</f>
        <v>Brasileiro Sub-17 2023</v>
      </c>
      <c r="E97" s="1" t="str">
        <f>_xlfn.XLOOKUP(C97,Jogos!A:A,Jogos!E:E)</f>
        <v>F</v>
      </c>
      <c r="F97" s="6">
        <f>_xlfn.XLOOKUP(C97,Jogos!A:A,Jogos!C:C)</f>
        <v>45210</v>
      </c>
      <c r="G97" s="1" t="str">
        <f>_xlfn.XLOOKUP(C97,Jogos!A:A,Jogos!I:I)</f>
        <v>Flamengo</v>
      </c>
      <c r="H97" s="1">
        <v>34</v>
      </c>
      <c r="I97" s="12" t="s">
        <v>139</v>
      </c>
      <c r="J97" s="12" t="s">
        <v>141</v>
      </c>
      <c r="K97"/>
      <c r="L97"/>
      <c r="M97"/>
      <c r="N97"/>
      <c r="O97"/>
    </row>
    <row r="98" spans="1:15" s="1" customFormat="1" x14ac:dyDescent="0.25">
      <c r="A98" s="2" t="str">
        <f>_xlfn.XLOOKUP(C98,Jogos!A:A,Jogos!B:B)</f>
        <v>https://www.ogol.com.br/jogo.php?id=9665100</v>
      </c>
      <c r="B98" s="1">
        <v>95</v>
      </c>
      <c r="C98" s="1">
        <v>228</v>
      </c>
      <c r="D98" s="1" t="str">
        <f>_xlfn.XLOOKUP(C98,Jogos!A:A,Jogos!M:M)</f>
        <v>Brasileiro Sub-17 2023</v>
      </c>
      <c r="E98" s="1" t="str">
        <f>_xlfn.XLOOKUP(C98,Jogos!A:A,Jogos!E:E)</f>
        <v>F</v>
      </c>
      <c r="F98" s="6">
        <f>_xlfn.XLOOKUP(C98,Jogos!A:A,Jogos!C:C)</f>
        <v>45210</v>
      </c>
      <c r="G98" s="1" t="str">
        <f>_xlfn.XLOOKUP(C98,Jogos!A:A,Jogos!I:I)</f>
        <v>Flamengo</v>
      </c>
      <c r="H98" s="1">
        <v>43</v>
      </c>
      <c r="I98" s="12" t="s">
        <v>141</v>
      </c>
      <c r="J98" s="12" t="s">
        <v>131</v>
      </c>
      <c r="K98"/>
      <c r="L98"/>
      <c r="M98"/>
      <c r="N98"/>
      <c r="O98"/>
    </row>
    <row r="99" spans="1:15" s="1" customFormat="1" x14ac:dyDescent="0.25">
      <c r="A99" s="2" t="str">
        <f>_xlfn.XLOOKUP(C99,Jogos!A:A,Jogos!B:B)</f>
        <v>https://www.ogol.com.br/jogo.php?id=9665100</v>
      </c>
      <c r="B99" s="1">
        <v>96</v>
      </c>
      <c r="C99" s="1">
        <v>228</v>
      </c>
      <c r="D99" s="1" t="str">
        <f>_xlfn.XLOOKUP(C99,Jogos!A:A,Jogos!M:M)</f>
        <v>Brasileiro Sub-17 2023</v>
      </c>
      <c r="E99" s="1" t="str">
        <f>_xlfn.XLOOKUP(C99,Jogos!A:A,Jogos!E:E)</f>
        <v>F</v>
      </c>
      <c r="F99" s="6">
        <f>_xlfn.XLOOKUP(C99,Jogos!A:A,Jogos!C:C)</f>
        <v>45210</v>
      </c>
      <c r="G99" s="1" t="str">
        <f>_xlfn.XLOOKUP(C99,Jogos!A:A,Jogos!I:I)</f>
        <v>Flamengo</v>
      </c>
      <c r="H99" s="1">
        <v>56</v>
      </c>
      <c r="I99" s="12" t="s">
        <v>141</v>
      </c>
      <c r="J99" s="12" t="s">
        <v>221</v>
      </c>
      <c r="K99"/>
      <c r="L99"/>
      <c r="M99"/>
      <c r="N99"/>
      <c r="O99"/>
    </row>
    <row r="100" spans="1:15" s="1" customFormat="1" x14ac:dyDescent="0.25">
      <c r="A100" s="2" t="str">
        <f>_xlfn.XLOOKUP(C100,Jogos!A:A,Jogos!B:B)</f>
        <v>https://www.ogol.com.br/jogo.php?id=9665342</v>
      </c>
      <c r="B100" s="1">
        <v>97</v>
      </c>
      <c r="C100" s="1">
        <v>229</v>
      </c>
      <c r="D100" s="1" t="str">
        <f>_xlfn.XLOOKUP(C100,Jogos!A:A,Jogos!M:M)</f>
        <v>Brasileiro Sub-17 2023</v>
      </c>
      <c r="E100" s="1" t="str">
        <f>_xlfn.XLOOKUP(C100,Jogos!A:A,Jogos!E:E)</f>
        <v>C</v>
      </c>
      <c r="F100" s="6">
        <f>_xlfn.XLOOKUP(C100,Jogos!A:A,Jogos!C:C)</f>
        <v>45214</v>
      </c>
      <c r="G100" s="1" t="str">
        <f>_xlfn.XLOOKUP(C100,Jogos!A:A,Jogos!I:I)</f>
        <v>Flamengo</v>
      </c>
      <c r="H100" s="1">
        <v>51</v>
      </c>
      <c r="I100" s="12" t="s">
        <v>130</v>
      </c>
      <c r="J100" s="12" t="s">
        <v>139</v>
      </c>
      <c r="K100"/>
      <c r="L100"/>
      <c r="M100"/>
      <c r="N100"/>
      <c r="O100"/>
    </row>
    <row r="101" spans="1:15" s="1" customFormat="1" x14ac:dyDescent="0.25">
      <c r="A101" s="2" t="str">
        <f>_xlfn.XLOOKUP(C101,Jogos!A:A,Jogos!B:B)</f>
        <v>https://www.ogol.com.br/jogo.php?id=9723357</v>
      </c>
      <c r="B101" s="1">
        <v>98</v>
      </c>
      <c r="C101" s="1">
        <v>230</v>
      </c>
      <c r="D101" s="1" t="str">
        <f>_xlfn.XLOOKUP(C101,Jogos!A:A,Jogos!M:M)</f>
        <v>Paulista Sub-17 2023</v>
      </c>
      <c r="E101" s="1" t="str">
        <f>_xlfn.XLOOKUP(C101,Jogos!A:A,Jogos!E:E)</f>
        <v>C</v>
      </c>
      <c r="F101" s="6">
        <f>_xlfn.XLOOKUP(C101,Jogos!A:A,Jogos!C:C)</f>
        <v>45217</v>
      </c>
      <c r="G101" s="1" t="str">
        <f>_xlfn.XLOOKUP(C101,Jogos!A:A,Jogos!I:I)</f>
        <v>Palmeiras</v>
      </c>
      <c r="H101" s="1">
        <v>7</v>
      </c>
      <c r="I101" s="12" t="s">
        <v>131</v>
      </c>
      <c r="J101" s="12" t="s">
        <v>221</v>
      </c>
      <c r="K101"/>
      <c r="L101"/>
      <c r="M101"/>
      <c r="N101"/>
      <c r="O101"/>
    </row>
    <row r="102" spans="1:15" s="1" customFormat="1" x14ac:dyDescent="0.25">
      <c r="A102" s="2" t="str">
        <f>_xlfn.XLOOKUP(C102,Jogos!A:A,Jogos!B:B)</f>
        <v>https://www.ogol.com.br/jogo.php?id=9723357</v>
      </c>
      <c r="B102" s="1">
        <v>99</v>
      </c>
      <c r="C102" s="1">
        <v>230</v>
      </c>
      <c r="D102" s="1" t="str">
        <f>_xlfn.XLOOKUP(C102,Jogos!A:A,Jogos!M:M)</f>
        <v>Paulista Sub-17 2023</v>
      </c>
      <c r="E102" s="1" t="str">
        <f>_xlfn.XLOOKUP(C102,Jogos!A:A,Jogos!E:E)</f>
        <v>C</v>
      </c>
      <c r="F102" s="6">
        <f>_xlfn.XLOOKUP(C102,Jogos!A:A,Jogos!C:C)</f>
        <v>45217</v>
      </c>
      <c r="G102" s="1" t="str">
        <f>_xlfn.XLOOKUP(C102,Jogos!A:A,Jogos!I:I)</f>
        <v>Palmeiras</v>
      </c>
      <c r="H102" s="1">
        <v>31</v>
      </c>
      <c r="I102" s="12" t="s">
        <v>131</v>
      </c>
      <c r="J102" s="12" t="s">
        <v>139</v>
      </c>
      <c r="K102"/>
      <c r="L102"/>
      <c r="M102"/>
      <c r="N102"/>
      <c r="O102"/>
    </row>
    <row r="103" spans="1:15" s="1" customFormat="1" x14ac:dyDescent="0.25">
      <c r="A103" s="2" t="str">
        <f>_xlfn.XLOOKUP(C103,Jogos!A:A,Jogos!B:B)</f>
        <v>https://www.ogol.com.br/jogo.php?id=9723359</v>
      </c>
      <c r="B103" s="1">
        <v>100</v>
      </c>
      <c r="C103" s="1">
        <v>232</v>
      </c>
      <c r="D103" s="1" t="str">
        <f>_xlfn.XLOOKUP(C103,Jogos!A:A,Jogos!M:M)</f>
        <v>Paulista Sub-17 2023</v>
      </c>
      <c r="E103" s="1" t="str">
        <f>_xlfn.XLOOKUP(C103,Jogos!A:A,Jogos!E:E)</f>
        <v>F</v>
      </c>
      <c r="F103" s="6">
        <f>_xlfn.XLOOKUP(C103,Jogos!A:A,Jogos!C:C)</f>
        <v>45223</v>
      </c>
      <c r="G103" s="1" t="str">
        <f>_xlfn.XLOOKUP(C103,Jogos!A:A,Jogos!I:I)</f>
        <v>Palmeiras</v>
      </c>
      <c r="H103" s="1">
        <v>17</v>
      </c>
      <c r="I103" s="12" t="s">
        <v>141</v>
      </c>
      <c r="J103" s="12" t="s">
        <v>131</v>
      </c>
      <c r="K103"/>
      <c r="L103"/>
      <c r="M103"/>
      <c r="N103"/>
      <c r="O103"/>
    </row>
    <row r="104" spans="1:15" s="1" customFormat="1" x14ac:dyDescent="0.25">
      <c r="A104" s="2" t="str">
        <f>_xlfn.XLOOKUP(C104,Jogos!A:A,Jogos!B:B)</f>
        <v>https://www.ogol.com.br/jogo.php?id=9723359</v>
      </c>
      <c r="B104" s="1">
        <v>101</v>
      </c>
      <c r="C104" s="1">
        <v>232</v>
      </c>
      <c r="D104" s="1" t="str">
        <f>_xlfn.XLOOKUP(C104,Jogos!A:A,Jogos!M:M)</f>
        <v>Paulista Sub-17 2023</v>
      </c>
      <c r="E104" s="1" t="str">
        <f>_xlfn.XLOOKUP(C104,Jogos!A:A,Jogos!E:E)</f>
        <v>F</v>
      </c>
      <c r="F104" s="6">
        <f>_xlfn.XLOOKUP(C104,Jogos!A:A,Jogos!C:C)</f>
        <v>45223</v>
      </c>
      <c r="G104" s="1" t="str">
        <f>_xlfn.XLOOKUP(C104,Jogos!A:A,Jogos!I:I)</f>
        <v>Palmeiras</v>
      </c>
      <c r="H104" s="1">
        <v>79</v>
      </c>
      <c r="I104" s="12" t="s">
        <v>141</v>
      </c>
      <c r="J104" s="12" t="s">
        <v>224</v>
      </c>
      <c r="K104"/>
      <c r="L104"/>
      <c r="M104"/>
      <c r="N104"/>
      <c r="O104"/>
    </row>
    <row r="105" spans="1:15" s="1" customFormat="1" x14ac:dyDescent="0.25">
      <c r="A105" s="2" t="str">
        <f>_xlfn.XLOOKUP(C105,Jogos!A:A,Jogos!B:B)</f>
        <v>https://www.ogol.com.br/jogo.php?id=9756545</v>
      </c>
      <c r="B105" s="1">
        <v>102</v>
      </c>
      <c r="C105" s="1">
        <v>233</v>
      </c>
      <c r="D105" s="1" t="str">
        <f>_xlfn.XLOOKUP(C105,Jogos!A:A,Jogos!M:M)</f>
        <v>Paulista Sub-17 2023</v>
      </c>
      <c r="E105" s="1" t="str">
        <f>_xlfn.XLOOKUP(C105,Jogos!A:A,Jogos!E:E)</f>
        <v>C</v>
      </c>
      <c r="F105" s="6">
        <f>_xlfn.XLOOKUP(C105,Jogos!A:A,Jogos!C:C)</f>
        <v>45228</v>
      </c>
      <c r="G105" s="1" t="str">
        <f>_xlfn.XLOOKUP(C105,Jogos!A:A,Jogos!I:I)</f>
        <v>Corinthians</v>
      </c>
      <c r="H105" s="1">
        <v>12</v>
      </c>
      <c r="I105" s="12" t="s">
        <v>141</v>
      </c>
      <c r="J105" s="12" t="s">
        <v>131</v>
      </c>
      <c r="K105"/>
      <c r="L105"/>
      <c r="M105"/>
      <c r="N105"/>
      <c r="O105"/>
    </row>
    <row r="106" spans="1:15" s="1" customFormat="1" x14ac:dyDescent="0.25">
      <c r="A106" s="2" t="str">
        <f>_xlfn.XLOOKUP(C106,Jogos!A:A,Jogos!B:B)</f>
        <v>https://www.ogol.com.br/jogo.php?id=9756545</v>
      </c>
      <c r="B106" s="1">
        <v>103</v>
      </c>
      <c r="C106" s="1">
        <v>233</v>
      </c>
      <c r="D106" s="1" t="str">
        <f>_xlfn.XLOOKUP(C106,Jogos!A:A,Jogos!M:M)</f>
        <v>Paulista Sub-17 2023</v>
      </c>
      <c r="E106" s="1" t="str">
        <f>_xlfn.XLOOKUP(C106,Jogos!A:A,Jogos!E:E)</f>
        <v>C</v>
      </c>
      <c r="F106" s="6">
        <f>_xlfn.XLOOKUP(C106,Jogos!A:A,Jogos!C:C)</f>
        <v>45228</v>
      </c>
      <c r="G106" s="1" t="str">
        <f>_xlfn.XLOOKUP(C106,Jogos!A:A,Jogos!I:I)</f>
        <v>Corinthians</v>
      </c>
      <c r="H106" s="1">
        <v>45</v>
      </c>
      <c r="I106" s="12" t="s">
        <v>141</v>
      </c>
      <c r="J106" s="12" t="s">
        <v>131</v>
      </c>
      <c r="K106"/>
      <c r="L106"/>
      <c r="M106"/>
      <c r="N106"/>
      <c r="O106"/>
    </row>
  </sheetData>
  <autoFilter ref="A1:J106" xr:uid="{434B6812-3FEB-45F5-9764-627D23D3C01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27F8-27F3-4C5C-885E-01AE277212F8}">
  <dimension ref="A1:I825"/>
  <sheetViews>
    <sheetView workbookViewId="0">
      <pane ySplit="1" topLeftCell="A789" activePane="bottomLeft" state="frozen"/>
      <selection pane="bottomLeft" activeCell="A825" sqref="A825"/>
    </sheetView>
  </sheetViews>
  <sheetFormatPr defaultRowHeight="15" x14ac:dyDescent="0.25"/>
  <cols>
    <col min="1" max="1" width="10.28515625" style="1" customWidth="1"/>
    <col min="2" max="3" width="7.42578125" style="1" customWidth="1"/>
    <col min="4" max="4" width="20.5703125" style="1" bestFit="1" customWidth="1"/>
    <col min="5" max="5" width="7.5703125" style="1" bestFit="1" customWidth="1"/>
    <col min="6" max="6" width="17.5703125" customWidth="1"/>
    <col min="7" max="9" width="8.42578125" style="1" customWidth="1"/>
  </cols>
  <sheetData>
    <row r="1" spans="1:9" s="3" customFormat="1" x14ac:dyDescent="0.25">
      <c r="A1" s="5" t="s">
        <v>184</v>
      </c>
      <c r="B1" s="5" t="s">
        <v>208</v>
      </c>
      <c r="C1" s="5" t="s">
        <v>209</v>
      </c>
      <c r="D1" s="5" t="s">
        <v>56</v>
      </c>
      <c r="E1" s="5" t="s">
        <v>210</v>
      </c>
      <c r="F1" s="3" t="s">
        <v>142</v>
      </c>
      <c r="G1" s="5" t="s">
        <v>204</v>
      </c>
      <c r="H1" s="5" t="s">
        <v>205</v>
      </c>
      <c r="I1" s="5" t="s">
        <v>206</v>
      </c>
    </row>
    <row r="2" spans="1:9" x14ac:dyDescent="0.25">
      <c r="A2" s="2" t="str">
        <f>_xlfn.XLOOKUP(C2,Jogos!A:A,Jogos!B:B)</f>
        <v>https://www.ogol.com.br/jogo.php?id=9306492</v>
      </c>
      <c r="B2" s="1">
        <v>1</v>
      </c>
      <c r="C2" s="1">
        <v>195</v>
      </c>
      <c r="D2" s="1" t="str">
        <f>_xlfn.XLOOKUP(C2,Jogos!A:A,Jogos!M:M)</f>
        <v>Paulista Sub-17 2023</v>
      </c>
      <c r="E2" s="1">
        <v>1</v>
      </c>
      <c r="F2" t="s">
        <v>124</v>
      </c>
      <c r="I2" s="1">
        <f>IF(H2="",_xlfn.XLOOKUP(C2,Jogos!$A:$A,Jogos!$P:$P)-G2,H2)</f>
        <v>80</v>
      </c>
    </row>
    <row r="3" spans="1:9" x14ac:dyDescent="0.25">
      <c r="A3" s="2" t="str">
        <f>_xlfn.XLOOKUP(C3,Jogos!A:A,Jogos!B:B)</f>
        <v>https://www.ogol.com.br/jogo.php?id=9306492</v>
      </c>
      <c r="B3" s="1">
        <v>2</v>
      </c>
      <c r="C3" s="1">
        <v>195</v>
      </c>
      <c r="D3" s="1" t="str">
        <f>_xlfn.XLOOKUP(C3,Jogos!A:A,Jogos!M:M)</f>
        <v>Paulista Sub-17 2023</v>
      </c>
      <c r="E3" s="1">
        <v>2</v>
      </c>
      <c r="F3" t="s">
        <v>223</v>
      </c>
      <c r="I3" s="1">
        <f>IF(H3="",_xlfn.XLOOKUP(C3,Jogos!$A:$A,Jogos!$P:$P)-G3,H3)</f>
        <v>80</v>
      </c>
    </row>
    <row r="4" spans="1:9" x14ac:dyDescent="0.25">
      <c r="A4" s="2" t="str">
        <f>_xlfn.XLOOKUP(C4,Jogos!A:A,Jogos!B:B)</f>
        <v>https://www.ogol.com.br/jogo.php?id=9306492</v>
      </c>
      <c r="B4" s="1">
        <v>3</v>
      </c>
      <c r="C4" s="1">
        <v>195</v>
      </c>
      <c r="D4" s="1" t="str">
        <f>_xlfn.XLOOKUP(C4,Jogos!A:A,Jogos!M:M)</f>
        <v>Paulista Sub-17 2023</v>
      </c>
      <c r="E4" s="1">
        <v>3</v>
      </c>
      <c r="F4" t="s">
        <v>125</v>
      </c>
      <c r="H4" s="1">
        <v>61</v>
      </c>
      <c r="I4" s="1">
        <f>IF(H4="",_xlfn.XLOOKUP(C4,Jogos!$A:$A,Jogos!$P:$P)-G4,H4)</f>
        <v>61</v>
      </c>
    </row>
    <row r="5" spans="1:9" x14ac:dyDescent="0.25">
      <c r="A5" s="2" t="str">
        <f>_xlfn.XLOOKUP(C5,Jogos!A:A,Jogos!B:B)</f>
        <v>https://www.ogol.com.br/jogo.php?id=9306492</v>
      </c>
      <c r="B5" s="1">
        <v>4</v>
      </c>
      <c r="C5" s="1">
        <v>195</v>
      </c>
      <c r="D5" s="1" t="str">
        <f>_xlfn.XLOOKUP(C5,Jogos!A:A,Jogos!M:M)</f>
        <v>Paulista Sub-17 2023</v>
      </c>
      <c r="E5" s="1">
        <v>4</v>
      </c>
      <c r="F5" t="s">
        <v>126</v>
      </c>
      <c r="I5" s="1">
        <f>IF(IF(H5="",_xlfn.XLOOKUP(C5,Jogos!$A:$A,Jogos!$P:$P)-G5,H5)&lt;0,0,IF(H5="",_xlfn.XLOOKUP(C5,Jogos!$A:$A,Jogos!$P:$P)-G5,H5))</f>
        <v>80</v>
      </c>
    </row>
    <row r="6" spans="1:9" x14ac:dyDescent="0.25">
      <c r="A6" s="2" t="str">
        <f>_xlfn.XLOOKUP(C6,Jogos!A:A,Jogos!B:B)</f>
        <v>https://www.ogol.com.br/jogo.php?id=9306492</v>
      </c>
      <c r="B6" s="1">
        <v>5</v>
      </c>
      <c r="C6" s="1">
        <v>195</v>
      </c>
      <c r="D6" s="1" t="str">
        <f>_xlfn.XLOOKUP(C6,Jogos!A:A,Jogos!M:M)</f>
        <v>Paulista Sub-17 2023</v>
      </c>
      <c r="E6" s="1">
        <v>5</v>
      </c>
      <c r="F6" t="s">
        <v>127</v>
      </c>
      <c r="H6" s="1">
        <v>61</v>
      </c>
      <c r="I6" s="1">
        <f>IF(IF(H6="",_xlfn.XLOOKUP(C6,Jogos!$A:$A,Jogos!$P:$P)-G6,H6)&lt;0,0,IF(H6="",_xlfn.XLOOKUP(C6,Jogos!$A:$A,Jogos!$P:$P)-G6,H6))</f>
        <v>61</v>
      </c>
    </row>
    <row r="7" spans="1:9" x14ac:dyDescent="0.25">
      <c r="A7" s="2" t="str">
        <f>_xlfn.XLOOKUP(C7,Jogos!A:A,Jogos!B:B)</f>
        <v>https://www.ogol.com.br/jogo.php?id=9306492</v>
      </c>
      <c r="B7" s="1">
        <v>6</v>
      </c>
      <c r="C7" s="1">
        <v>195</v>
      </c>
      <c r="D7" s="1" t="str">
        <f>_xlfn.XLOOKUP(C7,Jogos!A:A,Jogos!M:M)</f>
        <v>Paulista Sub-17 2023</v>
      </c>
      <c r="E7" s="1">
        <v>6</v>
      </c>
      <c r="F7" t="s">
        <v>128</v>
      </c>
      <c r="I7" s="1">
        <f>IF(IF(H7="",_xlfn.XLOOKUP(C7,Jogos!$A:$A,Jogos!$P:$P)-G7,H7)&lt;0,0,IF(H7="",_xlfn.XLOOKUP(C7,Jogos!$A:$A,Jogos!$P:$P)-G7,H7))</f>
        <v>80</v>
      </c>
    </row>
    <row r="8" spans="1:9" x14ac:dyDescent="0.25">
      <c r="A8" s="2" t="str">
        <f>_xlfn.XLOOKUP(C8,Jogos!A:A,Jogos!B:B)</f>
        <v>https://www.ogol.com.br/jogo.php?id=9306492</v>
      </c>
      <c r="B8" s="1">
        <v>7</v>
      </c>
      <c r="C8" s="1">
        <v>195</v>
      </c>
      <c r="D8" s="1" t="str">
        <f>_xlfn.XLOOKUP(C8,Jogos!A:A,Jogos!M:M)</f>
        <v>Paulista Sub-17 2023</v>
      </c>
      <c r="E8" s="1">
        <v>8</v>
      </c>
      <c r="F8" t="s">
        <v>129</v>
      </c>
      <c r="H8" s="1">
        <v>41</v>
      </c>
      <c r="I8" s="1">
        <f>IF(IF(H8="",_xlfn.XLOOKUP(C8,Jogos!$A:$A,Jogos!$P:$P)-G8,H8)&lt;0,0,IF(H8="",_xlfn.XLOOKUP(C8,Jogos!$A:$A,Jogos!$P:$P)-G8,H8))</f>
        <v>41</v>
      </c>
    </row>
    <row r="9" spans="1:9" x14ac:dyDescent="0.25">
      <c r="A9" s="2" t="str">
        <f>_xlfn.XLOOKUP(C9,Jogos!A:A,Jogos!B:B)</f>
        <v>https://www.ogol.com.br/jogo.php?id=9306492</v>
      </c>
      <c r="B9" s="1">
        <v>8</v>
      </c>
      <c r="C9" s="1">
        <v>195</v>
      </c>
      <c r="D9" s="1" t="str">
        <f>_xlfn.XLOOKUP(C9,Jogos!A:A,Jogos!M:M)</f>
        <v>Paulista Sub-17 2023</v>
      </c>
      <c r="E9" s="1">
        <v>10</v>
      </c>
      <c r="F9" t="s">
        <v>130</v>
      </c>
      <c r="I9" s="1">
        <f>IF(IF(H9="",_xlfn.XLOOKUP(C9,Jogos!$A:$A,Jogos!$P:$P)-G9,H9)&lt;0,0,IF(H9="",_xlfn.XLOOKUP(C9,Jogos!$A:$A,Jogos!$P:$P)-G9,H9))</f>
        <v>80</v>
      </c>
    </row>
    <row r="10" spans="1:9" x14ac:dyDescent="0.25">
      <c r="A10" s="2" t="str">
        <f>_xlfn.XLOOKUP(C10,Jogos!A:A,Jogos!B:B)</f>
        <v>https://www.ogol.com.br/jogo.php?id=9306492</v>
      </c>
      <c r="B10" s="1">
        <v>9</v>
      </c>
      <c r="C10" s="1">
        <v>195</v>
      </c>
      <c r="D10" s="1" t="str">
        <f>_xlfn.XLOOKUP(C10,Jogos!A:A,Jogos!M:M)</f>
        <v>Paulista Sub-17 2023</v>
      </c>
      <c r="E10" s="1">
        <v>11</v>
      </c>
      <c r="F10" t="s">
        <v>131</v>
      </c>
      <c r="H10" s="1">
        <v>41</v>
      </c>
      <c r="I10" s="1">
        <f>IF(IF(H10="",_xlfn.XLOOKUP(C10,Jogos!$A:$A,Jogos!$P:$P)-G10,H10)&lt;0,0,IF(H10="",_xlfn.XLOOKUP(C10,Jogos!$A:$A,Jogos!$P:$P)-G10,H10))</f>
        <v>41</v>
      </c>
    </row>
    <row r="11" spans="1:9" x14ac:dyDescent="0.25">
      <c r="A11" s="2" t="str">
        <f>_xlfn.XLOOKUP(C11,Jogos!A:A,Jogos!B:B)</f>
        <v>https://www.ogol.com.br/jogo.php?id=9306492</v>
      </c>
      <c r="B11" s="1">
        <v>10</v>
      </c>
      <c r="C11" s="1">
        <v>195</v>
      </c>
      <c r="D11" s="1" t="str">
        <f>_xlfn.XLOOKUP(C11,Jogos!A:A,Jogos!M:M)</f>
        <v>Paulista Sub-17 2023</v>
      </c>
      <c r="E11" s="1">
        <v>7</v>
      </c>
      <c r="F11" t="s">
        <v>132</v>
      </c>
      <c r="H11" s="1">
        <v>61</v>
      </c>
      <c r="I11" s="1">
        <f>IF(IF(H11="",_xlfn.XLOOKUP(C11,Jogos!$A:$A,Jogos!$P:$P)-G11,H11)&lt;0,0,IF(H11="",_xlfn.XLOOKUP(C11,Jogos!$A:$A,Jogos!$P:$P)-G11,H11))</f>
        <v>61</v>
      </c>
    </row>
    <row r="12" spans="1:9" x14ac:dyDescent="0.25">
      <c r="A12" s="2" t="str">
        <f>_xlfn.XLOOKUP(C12,Jogos!A:A,Jogos!B:B)</f>
        <v>https://www.ogol.com.br/jogo.php?id=9306492</v>
      </c>
      <c r="B12" s="1">
        <v>11</v>
      </c>
      <c r="C12" s="1">
        <v>195</v>
      </c>
      <c r="D12" s="1" t="str">
        <f>_xlfn.XLOOKUP(C12,Jogos!A:A,Jogos!M:M)</f>
        <v>Paulista Sub-17 2023</v>
      </c>
      <c r="E12" s="1">
        <v>9</v>
      </c>
      <c r="F12" t="s">
        <v>133</v>
      </c>
      <c r="H12" s="1">
        <v>41</v>
      </c>
      <c r="I12" s="1">
        <f>IF(IF(H12="",_xlfn.XLOOKUP(C12,Jogos!$A:$A,Jogos!$P:$P)-G12,H12)&lt;0,0,IF(H12="",_xlfn.XLOOKUP(C12,Jogos!$A:$A,Jogos!$P:$P)-G12,H12))</f>
        <v>41</v>
      </c>
    </row>
    <row r="13" spans="1:9" x14ac:dyDescent="0.25">
      <c r="A13" s="2" t="str">
        <f>_xlfn.XLOOKUP(C13,Jogos!A:A,Jogos!B:B)</f>
        <v>https://www.ogol.com.br/jogo.php?id=9306492</v>
      </c>
      <c r="B13" s="1">
        <v>12</v>
      </c>
      <c r="C13" s="1">
        <v>195</v>
      </c>
      <c r="D13" s="1" t="str">
        <f>_xlfn.XLOOKUP(C13,Jogos!A:A,Jogos!M:M)</f>
        <v>Paulista Sub-17 2023</v>
      </c>
      <c r="E13" s="1">
        <v>12</v>
      </c>
      <c r="F13" t="s">
        <v>134</v>
      </c>
      <c r="I13" s="1">
        <f>IF(IF(H13="",_xlfn.XLOOKUP(C13,Jogos!$A:$A,Jogos!$P:$P)-G13,H13)&lt;0,0,IF(H13="",_xlfn.XLOOKUP(C13,Jogos!$A:$A,Jogos!$P:$P)-G13,H13))</f>
        <v>80</v>
      </c>
    </row>
    <row r="14" spans="1:9" x14ac:dyDescent="0.25">
      <c r="A14" s="2" t="str">
        <f>_xlfn.XLOOKUP(C14,Jogos!A:A,Jogos!B:B)</f>
        <v>https://www.ogol.com.br/jogo.php?id=9306492</v>
      </c>
      <c r="B14" s="1">
        <v>13</v>
      </c>
      <c r="C14" s="1">
        <v>195</v>
      </c>
      <c r="D14" s="1" t="str">
        <f>_xlfn.XLOOKUP(C14,Jogos!A:A,Jogos!M:M)</f>
        <v>Paulista Sub-17 2023</v>
      </c>
      <c r="E14" s="1">
        <v>14</v>
      </c>
      <c r="F14" t="s">
        <v>135</v>
      </c>
      <c r="G14" s="1">
        <v>61</v>
      </c>
      <c r="I14" s="1">
        <f>IF(IF(H14="",_xlfn.XLOOKUP(C14,Jogos!$A:$A,Jogos!$P:$P)-G14,H14)&lt;0,0,IF(H14="",_xlfn.XLOOKUP(C14,Jogos!$A:$A,Jogos!$P:$P)-G14,H14))</f>
        <v>19</v>
      </c>
    </row>
    <row r="15" spans="1:9" x14ac:dyDescent="0.25">
      <c r="A15" s="2" t="str">
        <f>_xlfn.XLOOKUP(C15,Jogos!A:A,Jogos!B:B)</f>
        <v>https://www.ogol.com.br/jogo.php?id=9306492</v>
      </c>
      <c r="B15" s="1">
        <v>14</v>
      </c>
      <c r="C15" s="1">
        <v>195</v>
      </c>
      <c r="D15" s="1" t="str">
        <f>_xlfn.XLOOKUP(C15,Jogos!A:A,Jogos!M:M)</f>
        <v>Paulista Sub-17 2023</v>
      </c>
      <c r="E15" s="1">
        <v>16</v>
      </c>
      <c r="F15" t="s">
        <v>136</v>
      </c>
      <c r="G15" s="1">
        <v>41</v>
      </c>
      <c r="I15" s="1">
        <f>IF(IF(H15="",_xlfn.XLOOKUP(C15,Jogos!$A:$A,Jogos!$P:$P)-G15,H15)&lt;0,0,IF(H15="",_xlfn.XLOOKUP(C15,Jogos!$A:$A,Jogos!$P:$P)-G15,H15))</f>
        <v>39</v>
      </c>
    </row>
    <row r="16" spans="1:9" x14ac:dyDescent="0.25">
      <c r="A16" s="2" t="str">
        <f>_xlfn.XLOOKUP(C16,Jogos!A:A,Jogos!B:B)</f>
        <v>https://www.ogol.com.br/jogo.php?id=9306492</v>
      </c>
      <c r="B16" s="1">
        <v>15</v>
      </c>
      <c r="C16" s="1">
        <v>195</v>
      </c>
      <c r="D16" s="1" t="str">
        <f>_xlfn.XLOOKUP(C16,Jogos!A:A,Jogos!M:M)</f>
        <v>Paulista Sub-17 2023</v>
      </c>
      <c r="E16" s="1">
        <v>13</v>
      </c>
      <c r="F16" t="s">
        <v>137</v>
      </c>
      <c r="I16" s="1">
        <f>IF(IF(H16="",_xlfn.XLOOKUP(C16,Jogos!$A:$A,Jogos!$P:$P)-G16,H16)&lt;0,0,IF(H16="",_xlfn.XLOOKUP(C16,Jogos!$A:$A,Jogos!$P:$P)-G16,H16))</f>
        <v>80</v>
      </c>
    </row>
    <row r="17" spans="1:9" x14ac:dyDescent="0.25">
      <c r="A17" s="2" t="str">
        <f>_xlfn.XLOOKUP(C17,Jogos!A:A,Jogos!B:B)</f>
        <v>https://www.ogol.com.br/jogo.php?id=9306492</v>
      </c>
      <c r="B17" s="1">
        <v>16</v>
      </c>
      <c r="C17" s="1">
        <v>195</v>
      </c>
      <c r="D17" s="1" t="str">
        <f>_xlfn.XLOOKUP(C17,Jogos!A:A,Jogos!M:M)</f>
        <v>Paulista Sub-17 2023</v>
      </c>
      <c r="E17" s="1">
        <v>15</v>
      </c>
      <c r="F17" t="s">
        <v>138</v>
      </c>
      <c r="G17" s="1">
        <v>41</v>
      </c>
      <c r="I17" s="1">
        <f>IF(IF(H17="",_xlfn.XLOOKUP(C17,Jogos!$A:$A,Jogos!$P:$P)-G17,H17)&lt;0,0,IF(H17="",_xlfn.XLOOKUP(C17,Jogos!$A:$A,Jogos!$P:$P)-G17,H17))</f>
        <v>39</v>
      </c>
    </row>
    <row r="18" spans="1:9" x14ac:dyDescent="0.25">
      <c r="A18" s="2" t="str">
        <f>_xlfn.XLOOKUP(C18,Jogos!A:A,Jogos!B:B)</f>
        <v>https://www.ogol.com.br/jogo.php?id=9306492</v>
      </c>
      <c r="B18" s="1">
        <v>17</v>
      </c>
      <c r="C18" s="1">
        <v>195</v>
      </c>
      <c r="D18" s="1" t="str">
        <f>_xlfn.XLOOKUP(C18,Jogos!A:A,Jogos!M:M)</f>
        <v>Paulista Sub-17 2023</v>
      </c>
      <c r="E18" s="1">
        <v>18</v>
      </c>
      <c r="F18" t="s">
        <v>139</v>
      </c>
      <c r="G18" s="1">
        <v>41</v>
      </c>
      <c r="I18" s="1">
        <f>IF(IF(H18="",_xlfn.XLOOKUP(C18,Jogos!$A:$A,Jogos!$P:$P)-G18,H18)&lt;0,0,IF(H18="",_xlfn.XLOOKUP(C18,Jogos!$A:$A,Jogos!$P:$P)-G18,H18))</f>
        <v>39</v>
      </c>
    </row>
    <row r="19" spans="1:9" x14ac:dyDescent="0.25">
      <c r="A19" s="2" t="str">
        <f>_xlfn.XLOOKUP(C19,Jogos!A:A,Jogos!B:B)</f>
        <v>https://www.ogol.com.br/jogo.php?id=9306492</v>
      </c>
      <c r="B19" s="1">
        <v>18</v>
      </c>
      <c r="C19" s="1">
        <v>195</v>
      </c>
      <c r="D19" s="1" t="str">
        <f>_xlfn.XLOOKUP(C19,Jogos!A:A,Jogos!M:M)</f>
        <v>Paulista Sub-17 2023</v>
      </c>
      <c r="E19" s="1">
        <v>19</v>
      </c>
      <c r="F19" t="s">
        <v>140</v>
      </c>
      <c r="I19" s="1">
        <f>IF(IF(H19="",_xlfn.XLOOKUP(C19,Jogos!$A:$A,Jogos!$P:$P)-G19,H19)&lt;0,0,IF(H19="",_xlfn.XLOOKUP(C19,Jogos!$A:$A,Jogos!$P:$P)-G19,H19))</f>
        <v>80</v>
      </c>
    </row>
    <row r="20" spans="1:9" x14ac:dyDescent="0.25">
      <c r="A20" s="2" t="str">
        <f>_xlfn.XLOOKUP(C20,Jogos!A:A,Jogos!B:B)</f>
        <v>https://www.ogol.com.br/jogo.php?id=9306492</v>
      </c>
      <c r="B20" s="1">
        <v>19</v>
      </c>
      <c r="C20" s="1">
        <v>195</v>
      </c>
      <c r="D20" s="1" t="str">
        <f>_xlfn.XLOOKUP(C20,Jogos!A:A,Jogos!M:M)</f>
        <v>Paulista Sub-17 2023</v>
      </c>
      <c r="E20" s="1">
        <v>20</v>
      </c>
      <c r="F20" t="s">
        <v>141</v>
      </c>
      <c r="G20" s="1">
        <v>61</v>
      </c>
      <c r="I20" s="1">
        <f>IF(IF(H20="",_xlfn.XLOOKUP(C20,Jogos!$A:$A,Jogos!$P:$P)-G20,H20)&lt;0,0,IF(H20="",_xlfn.XLOOKUP(C20,Jogos!$A:$A,Jogos!$P:$P)-G20,H20))</f>
        <v>19</v>
      </c>
    </row>
    <row r="21" spans="1:9" x14ac:dyDescent="0.25">
      <c r="A21" s="2" t="str">
        <f>_xlfn.XLOOKUP(C21,Jogos!A:A,Jogos!B:B)</f>
        <v>https://www.ogol.com.br/jogo.php?id=9306492</v>
      </c>
      <c r="B21" s="1">
        <v>20</v>
      </c>
      <c r="C21" s="1">
        <v>195</v>
      </c>
      <c r="D21" s="1" t="str">
        <f>_xlfn.XLOOKUP(C21,Jogos!A:A,Jogos!M:M)</f>
        <v>Paulista Sub-17 2023</v>
      </c>
      <c r="E21" s="1">
        <v>17</v>
      </c>
      <c r="F21" t="s">
        <v>220</v>
      </c>
      <c r="G21" s="1">
        <v>61</v>
      </c>
      <c r="I21" s="1">
        <f>IF(IF(H21="",_xlfn.XLOOKUP(C21,Jogos!$A:$A,Jogos!$P:$P)-G21,H21)&lt;0,0,IF(H21="",_xlfn.XLOOKUP(C21,Jogos!$A:$A,Jogos!$P:$P)-G21,H21))</f>
        <v>19</v>
      </c>
    </row>
    <row r="22" spans="1:9" x14ac:dyDescent="0.25">
      <c r="A22" s="2" t="str">
        <f>_xlfn.XLOOKUP(C22,Jogos!A:A,Jogos!B:B)</f>
        <v>https://www.ogol.com.br/jogo.php?id=9306531</v>
      </c>
      <c r="B22" s="1">
        <v>21</v>
      </c>
      <c r="C22" s="1">
        <v>196</v>
      </c>
      <c r="D22" s="1" t="str">
        <f>_xlfn.XLOOKUP(C22,Jogos!A:A,Jogos!M:M)</f>
        <v>Paulista Sub-17 2023</v>
      </c>
      <c r="E22" s="1">
        <v>1</v>
      </c>
      <c r="F22" t="s">
        <v>124</v>
      </c>
      <c r="I22" s="1">
        <f>IF(IF(H22="",_xlfn.XLOOKUP(C22,Jogos!$A:$A,Jogos!$P:$P)-G22,H22)&lt;0,0,IF(H22="",_xlfn.XLOOKUP(C22,Jogos!$A:$A,Jogos!$P:$P)-G22,H22))</f>
        <v>80</v>
      </c>
    </row>
    <row r="23" spans="1:9" x14ac:dyDescent="0.25">
      <c r="A23" s="2" t="str">
        <f>_xlfn.XLOOKUP(C23,Jogos!A:A,Jogos!B:B)</f>
        <v>https://www.ogol.com.br/jogo.php?id=9306531</v>
      </c>
      <c r="B23" s="1">
        <v>22</v>
      </c>
      <c r="C23" s="1">
        <v>196</v>
      </c>
      <c r="D23" s="1" t="str">
        <f>_xlfn.XLOOKUP(C23,Jogos!A:A,Jogos!M:M)</f>
        <v>Paulista Sub-17 2023</v>
      </c>
      <c r="E23" s="1">
        <v>2</v>
      </c>
      <c r="F23" t="s">
        <v>223</v>
      </c>
      <c r="H23" s="1">
        <v>55</v>
      </c>
      <c r="I23" s="1">
        <f>IF(IF(H23="",_xlfn.XLOOKUP(C23,Jogos!$A:$A,Jogos!$P:$P)-G23,H23)&lt;0,0,IF(H23="",_xlfn.XLOOKUP(C23,Jogos!$A:$A,Jogos!$P:$P)-G23,H23))</f>
        <v>55</v>
      </c>
    </row>
    <row r="24" spans="1:9" x14ac:dyDescent="0.25">
      <c r="A24" s="2" t="str">
        <f>_xlfn.XLOOKUP(C24,Jogos!A:A,Jogos!B:B)</f>
        <v>https://www.ogol.com.br/jogo.php?id=9306531</v>
      </c>
      <c r="B24" s="1">
        <v>23</v>
      </c>
      <c r="C24" s="1">
        <v>196</v>
      </c>
      <c r="D24" s="1" t="str">
        <f>_xlfn.XLOOKUP(C24,Jogos!A:A,Jogos!M:M)</f>
        <v>Paulista Sub-17 2023</v>
      </c>
      <c r="E24" s="1">
        <v>3</v>
      </c>
      <c r="F24" t="s">
        <v>125</v>
      </c>
      <c r="I24" s="1">
        <f>IF(IF(H24="",_xlfn.XLOOKUP(C24,Jogos!$A:$A,Jogos!$P:$P)-G24,H24)&lt;0,0,IF(H24="",_xlfn.XLOOKUP(C24,Jogos!$A:$A,Jogos!$P:$P)-G24,H24))</f>
        <v>80</v>
      </c>
    </row>
    <row r="25" spans="1:9" x14ac:dyDescent="0.25">
      <c r="A25" s="2" t="str">
        <f>_xlfn.XLOOKUP(C25,Jogos!A:A,Jogos!B:B)</f>
        <v>https://www.ogol.com.br/jogo.php?id=9306531</v>
      </c>
      <c r="B25" s="1">
        <v>24</v>
      </c>
      <c r="C25" s="1">
        <v>196</v>
      </c>
      <c r="D25" s="1" t="str">
        <f>_xlfn.XLOOKUP(C25,Jogos!A:A,Jogos!M:M)</f>
        <v>Paulista Sub-17 2023</v>
      </c>
      <c r="E25" s="1">
        <v>4</v>
      </c>
      <c r="F25" t="s">
        <v>126</v>
      </c>
      <c r="I25" s="1">
        <f>IF(IF(H25="",_xlfn.XLOOKUP(C25,Jogos!$A:$A,Jogos!$P:$P)-G25,H25)&lt;0,0,IF(H25="",_xlfn.XLOOKUP(C25,Jogos!$A:$A,Jogos!$P:$P)-G25,H25))</f>
        <v>80</v>
      </c>
    </row>
    <row r="26" spans="1:9" x14ac:dyDescent="0.25">
      <c r="A26" s="2" t="str">
        <f>_xlfn.XLOOKUP(C26,Jogos!A:A,Jogos!B:B)</f>
        <v>https://www.ogol.com.br/jogo.php?id=9306531</v>
      </c>
      <c r="B26" s="1">
        <v>25</v>
      </c>
      <c r="C26" s="1">
        <v>196</v>
      </c>
      <c r="D26" s="1" t="str">
        <f>_xlfn.XLOOKUP(C26,Jogos!A:A,Jogos!M:M)</f>
        <v>Paulista Sub-17 2023</v>
      </c>
      <c r="E26" s="1">
        <v>6</v>
      </c>
      <c r="F26" t="s">
        <v>136</v>
      </c>
      <c r="H26" s="1">
        <v>77</v>
      </c>
      <c r="I26" s="1">
        <f>IF(IF(H26="",_xlfn.XLOOKUP(C26,Jogos!$A:$A,Jogos!$P:$P)-G26,H26)&lt;0,0,IF(H26="",_xlfn.XLOOKUP(C26,Jogos!$A:$A,Jogos!$P:$P)-G26,H26))</f>
        <v>77</v>
      </c>
    </row>
    <row r="27" spans="1:9" x14ac:dyDescent="0.25">
      <c r="A27" s="2" t="str">
        <f>_xlfn.XLOOKUP(C27,Jogos!A:A,Jogos!B:B)</f>
        <v>https://www.ogol.com.br/jogo.php?id=9306531</v>
      </c>
      <c r="B27" s="1">
        <v>26</v>
      </c>
      <c r="C27" s="1">
        <v>196</v>
      </c>
      <c r="D27" s="1" t="str">
        <f>_xlfn.XLOOKUP(C27,Jogos!A:A,Jogos!M:M)</f>
        <v>Paulista Sub-17 2023</v>
      </c>
      <c r="E27" s="1">
        <v>5</v>
      </c>
      <c r="F27" t="s">
        <v>127</v>
      </c>
      <c r="I27" s="1">
        <f>IF(IF(H27="",_xlfn.XLOOKUP(C27,Jogos!$A:$A,Jogos!$P:$P)-G27,H27)&lt;0,0,IF(H27="",_xlfn.XLOOKUP(C27,Jogos!$A:$A,Jogos!$P:$P)-G27,H27))</f>
        <v>80</v>
      </c>
    </row>
    <row r="28" spans="1:9" x14ac:dyDescent="0.25">
      <c r="A28" s="2" t="str">
        <f>_xlfn.XLOOKUP(C28,Jogos!A:A,Jogos!B:B)</f>
        <v>https://www.ogol.com.br/jogo.php?id=9306531</v>
      </c>
      <c r="B28" s="1">
        <v>27</v>
      </c>
      <c r="C28" s="1">
        <v>196</v>
      </c>
      <c r="D28" s="1" t="str">
        <f>_xlfn.XLOOKUP(C28,Jogos!A:A,Jogos!M:M)</f>
        <v>Paulista Sub-17 2023</v>
      </c>
      <c r="E28" s="1">
        <v>7</v>
      </c>
      <c r="F28" t="s">
        <v>139</v>
      </c>
      <c r="H28" s="1">
        <v>67</v>
      </c>
      <c r="I28" s="1">
        <f>IF(IF(H28="",_xlfn.XLOOKUP(C28,Jogos!$A:$A,Jogos!$P:$P)-G28,H28)&lt;0,0,IF(H28="",_xlfn.XLOOKUP(C28,Jogos!$A:$A,Jogos!$P:$P)-G28,H28))</f>
        <v>67</v>
      </c>
    </row>
    <row r="29" spans="1:9" x14ac:dyDescent="0.25">
      <c r="A29" s="2" t="str">
        <f>_xlfn.XLOOKUP(C29,Jogos!A:A,Jogos!B:B)</f>
        <v>https://www.ogol.com.br/jogo.php?id=9306531</v>
      </c>
      <c r="B29" s="1">
        <v>28</v>
      </c>
      <c r="C29" s="1">
        <v>196</v>
      </c>
      <c r="D29" s="1" t="str">
        <f>_xlfn.XLOOKUP(C29,Jogos!A:A,Jogos!M:M)</f>
        <v>Paulista Sub-17 2023</v>
      </c>
      <c r="E29" s="1">
        <v>8</v>
      </c>
      <c r="F29" t="s">
        <v>193</v>
      </c>
      <c r="H29" s="1">
        <v>67</v>
      </c>
      <c r="I29" s="1">
        <f>IF(IF(H29="",_xlfn.XLOOKUP(C29,Jogos!$A:$A,Jogos!$P:$P)-G29,H29)&lt;0,0,IF(H29="",_xlfn.XLOOKUP(C29,Jogos!$A:$A,Jogos!$P:$P)-G29,H29))</f>
        <v>67</v>
      </c>
    </row>
    <row r="30" spans="1:9" x14ac:dyDescent="0.25">
      <c r="A30" s="2" t="str">
        <f>_xlfn.XLOOKUP(C30,Jogos!A:A,Jogos!B:B)</f>
        <v>https://www.ogol.com.br/jogo.php?id=9306531</v>
      </c>
      <c r="B30" s="1">
        <v>29</v>
      </c>
      <c r="C30" s="1">
        <v>196</v>
      </c>
      <c r="D30" s="1" t="str">
        <f>_xlfn.XLOOKUP(C30,Jogos!A:A,Jogos!M:M)</f>
        <v>Paulista Sub-17 2023</v>
      </c>
      <c r="E30" s="1">
        <v>10</v>
      </c>
      <c r="F30" t="s">
        <v>130</v>
      </c>
      <c r="H30" s="1">
        <v>77</v>
      </c>
      <c r="I30" s="1">
        <f>IF(IF(H30="",_xlfn.XLOOKUP(C30,Jogos!$A:$A,Jogos!$P:$P)-G30,H30)&lt;0,0,IF(H30="",_xlfn.XLOOKUP(C30,Jogos!$A:$A,Jogos!$P:$P)-G30,H30))</f>
        <v>77</v>
      </c>
    </row>
    <row r="31" spans="1:9" x14ac:dyDescent="0.25">
      <c r="A31" s="2" t="str">
        <f>_xlfn.XLOOKUP(C31,Jogos!A:A,Jogos!B:B)</f>
        <v>https://www.ogol.com.br/jogo.php?id=9306531</v>
      </c>
      <c r="B31" s="1">
        <v>30</v>
      </c>
      <c r="C31" s="1">
        <v>196</v>
      </c>
      <c r="D31" s="1" t="str">
        <f>_xlfn.XLOOKUP(C31,Jogos!A:A,Jogos!M:M)</f>
        <v>Paulista Sub-17 2023</v>
      </c>
      <c r="E31" s="1">
        <v>9</v>
      </c>
      <c r="F31" t="s">
        <v>141</v>
      </c>
      <c r="H31" s="1">
        <v>77</v>
      </c>
      <c r="I31" s="1">
        <f>IF(IF(H31="",_xlfn.XLOOKUP(C31,Jogos!$A:$A,Jogos!$P:$P)-G31,H31)&lt;0,0,IF(H31="",_xlfn.XLOOKUP(C31,Jogos!$A:$A,Jogos!$P:$P)-G31,H31))</f>
        <v>77</v>
      </c>
    </row>
    <row r="32" spans="1:9" x14ac:dyDescent="0.25">
      <c r="A32" s="2" t="str">
        <f>_xlfn.XLOOKUP(C32,Jogos!A:A,Jogos!B:B)</f>
        <v>https://www.ogol.com.br/jogo.php?id=9306531</v>
      </c>
      <c r="B32" s="1">
        <v>31</v>
      </c>
      <c r="C32" s="1">
        <v>196</v>
      </c>
      <c r="D32" s="1" t="str">
        <f>_xlfn.XLOOKUP(C32,Jogos!A:A,Jogos!M:M)</f>
        <v>Paulista Sub-17 2023</v>
      </c>
      <c r="E32" s="1">
        <v>11</v>
      </c>
      <c r="F32" t="s">
        <v>132</v>
      </c>
      <c r="H32" s="1">
        <v>55</v>
      </c>
      <c r="I32" s="1">
        <f>IF(IF(H32="",_xlfn.XLOOKUP(C32,Jogos!$A:$A,Jogos!$P:$P)-G32,H32)&lt;0,0,IF(H32="",_xlfn.XLOOKUP(C32,Jogos!$A:$A,Jogos!$P:$P)-G32,H32))</f>
        <v>55</v>
      </c>
    </row>
    <row r="33" spans="1:9" x14ac:dyDescent="0.25">
      <c r="A33" s="2" t="str">
        <f>_xlfn.XLOOKUP(C33,Jogos!A:A,Jogos!B:B)</f>
        <v>https://www.ogol.com.br/jogo.php?id=9306531</v>
      </c>
      <c r="B33" s="1">
        <v>32</v>
      </c>
      <c r="C33" s="1">
        <v>196</v>
      </c>
      <c r="D33" s="1" t="str">
        <f>_xlfn.XLOOKUP(C33,Jogos!A:A,Jogos!M:M)</f>
        <v>Paulista Sub-17 2023</v>
      </c>
      <c r="E33" s="1">
        <v>12</v>
      </c>
      <c r="F33" t="s">
        <v>191</v>
      </c>
      <c r="I33" s="1">
        <f>IF(IF(H33="",_xlfn.XLOOKUP(C33,Jogos!$A:$A,Jogos!$P:$P)-G33,H33)&lt;0,0,IF(H33="",_xlfn.XLOOKUP(C33,Jogos!$A:$A,Jogos!$P:$P)-G33,H33))</f>
        <v>80</v>
      </c>
    </row>
    <row r="34" spans="1:9" x14ac:dyDescent="0.25">
      <c r="A34" s="2" t="str">
        <f>_xlfn.XLOOKUP(C34,Jogos!A:A,Jogos!B:B)</f>
        <v>https://www.ogol.com.br/jogo.php?id=9306531</v>
      </c>
      <c r="B34" s="1">
        <v>33</v>
      </c>
      <c r="C34" s="1">
        <v>196</v>
      </c>
      <c r="D34" s="1" t="str">
        <f>_xlfn.XLOOKUP(C34,Jogos!A:A,Jogos!M:M)</f>
        <v>Paulista Sub-17 2023</v>
      </c>
      <c r="E34" s="1">
        <v>14</v>
      </c>
      <c r="F34" t="s">
        <v>135</v>
      </c>
      <c r="G34" s="1">
        <v>55</v>
      </c>
      <c r="I34" s="1">
        <f>IF(IF(H34="",_xlfn.XLOOKUP(C34,Jogos!$A:$A,Jogos!$P:$P)-G34,H34)&lt;0,0,IF(H34="",_xlfn.XLOOKUP(C34,Jogos!$A:$A,Jogos!$P:$P)-G34,H34))</f>
        <v>25</v>
      </c>
    </row>
    <row r="35" spans="1:9" x14ac:dyDescent="0.25">
      <c r="A35" s="2" t="str">
        <f>_xlfn.XLOOKUP(C35,Jogos!A:A,Jogos!B:B)</f>
        <v>https://www.ogol.com.br/jogo.php?id=9306531</v>
      </c>
      <c r="B35" s="1">
        <v>34</v>
      </c>
      <c r="C35" s="1">
        <v>196</v>
      </c>
      <c r="D35" s="1" t="str">
        <f>_xlfn.XLOOKUP(C35,Jogos!A:A,Jogos!M:M)</f>
        <v>Paulista Sub-17 2023</v>
      </c>
      <c r="E35" s="1">
        <v>13</v>
      </c>
      <c r="F35" t="s">
        <v>137</v>
      </c>
      <c r="I35" s="1">
        <f>IF(IF(H35="",_xlfn.XLOOKUP(C35,Jogos!$A:$A,Jogos!$P:$P)-G35,H35)&lt;0,0,IF(H35="",_xlfn.XLOOKUP(C35,Jogos!$A:$A,Jogos!$P:$P)-G35,H35))</f>
        <v>80</v>
      </c>
    </row>
    <row r="36" spans="1:9" x14ac:dyDescent="0.25">
      <c r="A36" s="2" t="str">
        <f>_xlfn.XLOOKUP(C36,Jogos!A:A,Jogos!B:B)</f>
        <v>https://www.ogol.com.br/jogo.php?id=9306531</v>
      </c>
      <c r="B36" s="1">
        <v>35</v>
      </c>
      <c r="C36" s="1">
        <v>196</v>
      </c>
      <c r="D36" s="1" t="str">
        <f>_xlfn.XLOOKUP(C36,Jogos!A:A,Jogos!M:M)</f>
        <v>Paulista Sub-17 2023</v>
      </c>
      <c r="E36" s="1">
        <v>15</v>
      </c>
      <c r="F36" t="s">
        <v>129</v>
      </c>
      <c r="G36" s="1">
        <v>67</v>
      </c>
      <c r="I36" s="1">
        <f>IF(IF(H36="",_xlfn.XLOOKUP(C36,Jogos!$A:$A,Jogos!$P:$P)-G36,H36)&lt;0,0,IF(H36="",_xlfn.XLOOKUP(C36,Jogos!$A:$A,Jogos!$P:$P)-G36,H36))</f>
        <v>13</v>
      </c>
    </row>
    <row r="37" spans="1:9" x14ac:dyDescent="0.25">
      <c r="A37" s="2" t="str">
        <f>_xlfn.XLOOKUP(C37,Jogos!A:A,Jogos!B:B)</f>
        <v>https://www.ogol.com.br/jogo.php?id=9306531</v>
      </c>
      <c r="B37" s="1">
        <v>36</v>
      </c>
      <c r="C37" s="1">
        <v>196</v>
      </c>
      <c r="D37" s="1" t="str">
        <f>_xlfn.XLOOKUP(C37,Jogos!A:A,Jogos!M:M)</f>
        <v>Paulista Sub-17 2023</v>
      </c>
      <c r="E37" s="1">
        <v>16</v>
      </c>
      <c r="F37" t="s">
        <v>128</v>
      </c>
      <c r="G37" s="1">
        <v>77</v>
      </c>
      <c r="I37" s="1">
        <f>IF(IF(H37="",_xlfn.XLOOKUP(C37,Jogos!$A:$A,Jogos!$P:$P)-G37,H37)&lt;0,0,IF(H37="",_xlfn.XLOOKUP(C37,Jogos!$A:$A,Jogos!$P:$P)-G37,H37))</f>
        <v>3</v>
      </c>
    </row>
    <row r="38" spans="1:9" x14ac:dyDescent="0.25">
      <c r="A38" s="2" t="str">
        <f>_xlfn.XLOOKUP(C38,Jogos!A:A,Jogos!B:B)</f>
        <v>https://www.ogol.com.br/jogo.php?id=9306531</v>
      </c>
      <c r="B38" s="1">
        <v>37</v>
      </c>
      <c r="C38" s="1">
        <v>196</v>
      </c>
      <c r="D38" s="1" t="str">
        <f>_xlfn.XLOOKUP(C38,Jogos!A:A,Jogos!M:M)</f>
        <v>Paulista Sub-17 2023</v>
      </c>
      <c r="E38" s="1">
        <v>20</v>
      </c>
      <c r="F38" t="s">
        <v>131</v>
      </c>
      <c r="G38" s="1">
        <v>67</v>
      </c>
      <c r="I38" s="1">
        <f>IF(IF(H38="",_xlfn.XLOOKUP(C38,Jogos!$A:$A,Jogos!$P:$P)-G38,H38)&lt;0,0,IF(H38="",_xlfn.XLOOKUP(C38,Jogos!$A:$A,Jogos!$P:$P)-G38,H38))</f>
        <v>13</v>
      </c>
    </row>
    <row r="39" spans="1:9" x14ac:dyDescent="0.25">
      <c r="A39" s="2" t="str">
        <f>_xlfn.XLOOKUP(C39,Jogos!A:A,Jogos!B:B)</f>
        <v>https://www.ogol.com.br/jogo.php?id=9306531</v>
      </c>
      <c r="B39" s="1">
        <v>38</v>
      </c>
      <c r="C39" s="1">
        <v>196</v>
      </c>
      <c r="D39" s="1" t="str">
        <f>_xlfn.XLOOKUP(C39,Jogos!A:A,Jogos!M:M)</f>
        <v>Paulista Sub-17 2023</v>
      </c>
      <c r="E39" s="1">
        <v>17</v>
      </c>
      <c r="F39" t="s">
        <v>220</v>
      </c>
      <c r="G39" s="1">
        <v>55</v>
      </c>
      <c r="I39" s="1">
        <f>IF(IF(H39="",_xlfn.XLOOKUP(C39,Jogos!$A:$A,Jogos!$P:$P)-G39,H39)&lt;0,0,IF(H39="",_xlfn.XLOOKUP(C39,Jogos!$A:$A,Jogos!$P:$P)-G39,H39))</f>
        <v>25</v>
      </c>
    </row>
    <row r="40" spans="1:9" x14ac:dyDescent="0.25">
      <c r="A40" s="2" t="str">
        <f>_xlfn.XLOOKUP(C40,Jogos!A:A,Jogos!B:B)</f>
        <v>https://www.ogol.com.br/jogo.php?id=9306531</v>
      </c>
      <c r="B40" s="1">
        <v>39</v>
      </c>
      <c r="C40" s="1">
        <v>196</v>
      </c>
      <c r="D40" s="1" t="str">
        <f>_xlfn.XLOOKUP(C40,Jogos!A:A,Jogos!M:M)</f>
        <v>Paulista Sub-17 2023</v>
      </c>
      <c r="E40" s="1">
        <v>18</v>
      </c>
      <c r="F40" t="s">
        <v>192</v>
      </c>
      <c r="G40" s="1">
        <v>77</v>
      </c>
      <c r="I40" s="1">
        <f>IF(IF(H40="",_xlfn.XLOOKUP(C40,Jogos!$A:$A,Jogos!$P:$P)-G40,H40)&lt;0,0,IF(H40="",_xlfn.XLOOKUP(C40,Jogos!$A:$A,Jogos!$P:$P)-G40,H40))</f>
        <v>3</v>
      </c>
    </row>
    <row r="41" spans="1:9" x14ac:dyDescent="0.25">
      <c r="A41" s="2" t="str">
        <f>_xlfn.XLOOKUP(C41,Jogos!A:A,Jogos!B:B)</f>
        <v>https://www.ogol.com.br/jogo.php?id=9306531</v>
      </c>
      <c r="B41" s="1">
        <v>40</v>
      </c>
      <c r="C41" s="1">
        <v>196</v>
      </c>
      <c r="D41" s="1" t="str">
        <f>_xlfn.XLOOKUP(C41,Jogos!A:A,Jogos!M:M)</f>
        <v>Paulista Sub-17 2023</v>
      </c>
      <c r="E41" s="1">
        <v>19</v>
      </c>
      <c r="F41" t="s">
        <v>133</v>
      </c>
      <c r="G41" s="1">
        <v>77</v>
      </c>
      <c r="I41" s="1">
        <f>IF(IF(H41="",_xlfn.XLOOKUP(C41,Jogos!$A:$A,Jogos!$P:$P)-G41,H41)&lt;0,0,IF(H41="",_xlfn.XLOOKUP(C41,Jogos!$A:$A,Jogos!$P:$P)-G41,H41))</f>
        <v>3</v>
      </c>
    </row>
    <row r="42" spans="1:9" x14ac:dyDescent="0.25">
      <c r="A42" s="2" t="str">
        <f>_xlfn.XLOOKUP(C42,Jogos!A:A,Jogos!B:B)</f>
        <v>https://www.ogol.com.br/jogo.php?id=9306567</v>
      </c>
      <c r="B42" s="1">
        <v>41</v>
      </c>
      <c r="C42" s="1">
        <v>197</v>
      </c>
      <c r="D42" s="1" t="str">
        <f>_xlfn.XLOOKUP(C42,Jogos!A:A,Jogos!M:M)</f>
        <v>Paulista Sub-17 2023</v>
      </c>
      <c r="E42" s="1">
        <v>1</v>
      </c>
      <c r="F42" t="s">
        <v>124</v>
      </c>
      <c r="I42" s="1">
        <f>IF(IF(H42="",_xlfn.XLOOKUP(C42,Jogos!$A:$A,Jogos!$P:$P)-G42,H42)&lt;0,0,IF(H42="",_xlfn.XLOOKUP(C42,Jogos!$A:$A,Jogos!$P:$P)-G42,H42))</f>
        <v>80</v>
      </c>
    </row>
    <row r="43" spans="1:9" x14ac:dyDescent="0.25">
      <c r="A43" s="2" t="str">
        <f>_xlfn.XLOOKUP(C43,Jogos!A:A,Jogos!B:B)</f>
        <v>https://www.ogol.com.br/jogo.php?id=9306567</v>
      </c>
      <c r="B43" s="1">
        <v>42</v>
      </c>
      <c r="C43" s="1">
        <v>197</v>
      </c>
      <c r="D43" s="1" t="str">
        <f>_xlfn.XLOOKUP(C43,Jogos!A:A,Jogos!M:M)</f>
        <v>Paulista Sub-17 2023</v>
      </c>
      <c r="E43" s="1">
        <v>2</v>
      </c>
      <c r="F43" t="s">
        <v>223</v>
      </c>
      <c r="I43" s="1">
        <f>IF(IF(H43="",_xlfn.XLOOKUP(C43,Jogos!$A:$A,Jogos!$P:$P)-G43,H43)&lt;0,0,IF(H43="",_xlfn.XLOOKUP(C43,Jogos!$A:$A,Jogos!$P:$P)-G43,H43))</f>
        <v>80</v>
      </c>
    </row>
    <row r="44" spans="1:9" x14ac:dyDescent="0.25">
      <c r="A44" s="2" t="str">
        <f>_xlfn.XLOOKUP(C44,Jogos!A:A,Jogos!B:B)</f>
        <v>https://www.ogol.com.br/jogo.php?id=9306567</v>
      </c>
      <c r="B44" s="1">
        <v>43</v>
      </c>
      <c r="C44" s="1">
        <v>197</v>
      </c>
      <c r="D44" s="1" t="str">
        <f>_xlfn.XLOOKUP(C44,Jogos!A:A,Jogos!M:M)</f>
        <v>Paulista Sub-17 2023</v>
      </c>
      <c r="E44" s="1">
        <v>3</v>
      </c>
      <c r="F44" t="s">
        <v>125</v>
      </c>
      <c r="I44" s="1">
        <f>IF(IF(H44="",_xlfn.XLOOKUP(C44,Jogos!$A:$A,Jogos!$P:$P)-G44,H44)&lt;0,0,IF(H44="",_xlfn.XLOOKUP(C44,Jogos!$A:$A,Jogos!$P:$P)-G44,H44))</f>
        <v>80</v>
      </c>
    </row>
    <row r="45" spans="1:9" x14ac:dyDescent="0.25">
      <c r="A45" s="2" t="str">
        <f>_xlfn.XLOOKUP(C45,Jogos!A:A,Jogos!B:B)</f>
        <v>https://www.ogol.com.br/jogo.php?id=9306567</v>
      </c>
      <c r="B45" s="1">
        <v>44</v>
      </c>
      <c r="C45" s="1">
        <v>197</v>
      </c>
      <c r="D45" s="1" t="str">
        <f>_xlfn.XLOOKUP(C45,Jogos!A:A,Jogos!M:M)</f>
        <v>Paulista Sub-17 2023</v>
      </c>
      <c r="E45" s="1">
        <v>4</v>
      </c>
      <c r="F45" t="s">
        <v>126</v>
      </c>
      <c r="H45" s="1">
        <v>77</v>
      </c>
      <c r="I45" s="1">
        <f>IF(IF(H45="",_xlfn.XLOOKUP(C45,Jogos!$A:$A,Jogos!$P:$P)-G45,H45)&lt;0,0,IF(H45="",_xlfn.XLOOKUP(C45,Jogos!$A:$A,Jogos!$P:$P)-G45,H45))</f>
        <v>77</v>
      </c>
    </row>
    <row r="46" spans="1:9" x14ac:dyDescent="0.25">
      <c r="A46" s="2" t="str">
        <f>_xlfn.XLOOKUP(C46,Jogos!A:A,Jogos!B:B)</f>
        <v>https://www.ogol.com.br/jogo.php?id=9306567</v>
      </c>
      <c r="B46" s="1">
        <v>45</v>
      </c>
      <c r="C46" s="1">
        <v>197</v>
      </c>
      <c r="D46" s="1" t="str">
        <f>_xlfn.XLOOKUP(C46,Jogos!A:A,Jogos!M:M)</f>
        <v>Paulista Sub-17 2023</v>
      </c>
      <c r="E46" s="1">
        <v>6</v>
      </c>
      <c r="F46" t="s">
        <v>136</v>
      </c>
      <c r="H46" s="1">
        <v>77</v>
      </c>
      <c r="I46" s="1">
        <f>IF(IF(H46="",_xlfn.XLOOKUP(C46,Jogos!$A:$A,Jogos!$P:$P)-G46,H46)&lt;0,0,IF(H46="",_xlfn.XLOOKUP(C46,Jogos!$A:$A,Jogos!$P:$P)-G46,H46))</f>
        <v>77</v>
      </c>
    </row>
    <row r="47" spans="1:9" x14ac:dyDescent="0.25">
      <c r="A47" s="2" t="str">
        <f>_xlfn.XLOOKUP(C47,Jogos!A:A,Jogos!B:B)</f>
        <v>https://www.ogol.com.br/jogo.php?id=9306567</v>
      </c>
      <c r="B47" s="1">
        <v>46</v>
      </c>
      <c r="C47" s="1">
        <v>197</v>
      </c>
      <c r="D47" s="1" t="str">
        <f>_xlfn.XLOOKUP(C47,Jogos!A:A,Jogos!M:M)</f>
        <v>Paulista Sub-17 2023</v>
      </c>
      <c r="E47" s="1">
        <v>5</v>
      </c>
      <c r="F47" t="s">
        <v>127</v>
      </c>
      <c r="I47" s="1">
        <f>IF(IF(H47="",_xlfn.XLOOKUP(C47,Jogos!$A:$A,Jogos!$P:$P)-G47,H47)&lt;0,0,IF(H47="",_xlfn.XLOOKUP(C47,Jogos!$A:$A,Jogos!$P:$P)-G47,H47))</f>
        <v>80</v>
      </c>
    </row>
    <row r="48" spans="1:9" x14ac:dyDescent="0.25">
      <c r="A48" s="2" t="str">
        <f>_xlfn.XLOOKUP(C48,Jogos!A:A,Jogos!B:B)</f>
        <v>https://www.ogol.com.br/jogo.php?id=9306567</v>
      </c>
      <c r="B48" s="1">
        <v>47</v>
      </c>
      <c r="C48" s="1">
        <v>197</v>
      </c>
      <c r="D48" s="1" t="str">
        <f>_xlfn.XLOOKUP(C48,Jogos!A:A,Jogos!M:M)</f>
        <v>Paulista Sub-17 2023</v>
      </c>
      <c r="E48" s="1">
        <v>7</v>
      </c>
      <c r="F48" t="s">
        <v>139</v>
      </c>
      <c r="H48" s="1">
        <v>60</v>
      </c>
      <c r="I48" s="1">
        <f>IF(IF(H48="",_xlfn.XLOOKUP(C48,Jogos!$A:$A,Jogos!$P:$P)-G48,H48)&lt;0,0,IF(H48="",_xlfn.XLOOKUP(C48,Jogos!$A:$A,Jogos!$P:$P)-G48,H48))</f>
        <v>60</v>
      </c>
    </row>
    <row r="49" spans="1:9" x14ac:dyDescent="0.25">
      <c r="A49" s="2" t="str">
        <f>_xlfn.XLOOKUP(C49,Jogos!A:A,Jogos!B:B)</f>
        <v>https://www.ogol.com.br/jogo.php?id=9306567</v>
      </c>
      <c r="B49" s="1">
        <v>48</v>
      </c>
      <c r="C49" s="1">
        <v>197</v>
      </c>
      <c r="D49" s="1" t="str">
        <f>_xlfn.XLOOKUP(C49,Jogos!A:A,Jogos!M:M)</f>
        <v>Paulista Sub-17 2023</v>
      </c>
      <c r="E49" s="1">
        <v>8</v>
      </c>
      <c r="F49" t="s">
        <v>129</v>
      </c>
      <c r="H49" s="1">
        <v>77</v>
      </c>
      <c r="I49" s="1">
        <f>IF(IF(H49="",_xlfn.XLOOKUP(C49,Jogos!$A:$A,Jogos!$P:$P)-G49,H49)&lt;0,0,IF(H49="",_xlfn.XLOOKUP(C49,Jogos!$A:$A,Jogos!$P:$P)-G49,H49))</f>
        <v>77</v>
      </c>
    </row>
    <row r="50" spans="1:9" x14ac:dyDescent="0.25">
      <c r="A50" s="2" t="str">
        <f>_xlfn.XLOOKUP(C50,Jogos!A:A,Jogos!B:B)</f>
        <v>https://www.ogol.com.br/jogo.php?id=9306567</v>
      </c>
      <c r="B50" s="1">
        <v>49</v>
      </c>
      <c r="C50" s="1">
        <v>197</v>
      </c>
      <c r="D50" s="1" t="str">
        <f>_xlfn.XLOOKUP(C50,Jogos!A:A,Jogos!M:M)</f>
        <v>Paulista Sub-17 2023</v>
      </c>
      <c r="E50" s="1">
        <v>10</v>
      </c>
      <c r="F50" t="s">
        <v>130</v>
      </c>
      <c r="H50" s="1">
        <v>69</v>
      </c>
      <c r="I50" s="1">
        <f>IF(IF(H50="",_xlfn.XLOOKUP(C50,Jogos!$A:$A,Jogos!$P:$P)-G50,H50)&lt;0,0,IF(H50="",_xlfn.XLOOKUP(C50,Jogos!$A:$A,Jogos!$P:$P)-G50,H50))</f>
        <v>69</v>
      </c>
    </row>
    <row r="51" spans="1:9" x14ac:dyDescent="0.25">
      <c r="A51" s="2" t="str">
        <f>_xlfn.XLOOKUP(C51,Jogos!A:A,Jogos!B:B)</f>
        <v>https://www.ogol.com.br/jogo.php?id=9306567</v>
      </c>
      <c r="B51" s="1">
        <v>50</v>
      </c>
      <c r="C51" s="1">
        <v>197</v>
      </c>
      <c r="D51" s="1" t="str">
        <f>_xlfn.XLOOKUP(C51,Jogos!A:A,Jogos!M:M)</f>
        <v>Paulista Sub-17 2023</v>
      </c>
      <c r="E51" s="1">
        <v>9</v>
      </c>
      <c r="F51" t="s">
        <v>141</v>
      </c>
      <c r="H51" s="1">
        <v>69</v>
      </c>
      <c r="I51" s="1">
        <f>IF(IF(H51="",_xlfn.XLOOKUP(C51,Jogos!$A:$A,Jogos!$P:$P)-G51,H51)&lt;0,0,IF(H51="",_xlfn.XLOOKUP(C51,Jogos!$A:$A,Jogos!$P:$P)-G51,H51))</f>
        <v>69</v>
      </c>
    </row>
    <row r="52" spans="1:9" x14ac:dyDescent="0.25">
      <c r="A52" s="2" t="str">
        <f>_xlfn.XLOOKUP(C52,Jogos!A:A,Jogos!B:B)</f>
        <v>https://www.ogol.com.br/jogo.php?id=9306567</v>
      </c>
      <c r="B52" s="1">
        <v>51</v>
      </c>
      <c r="C52" s="1">
        <v>197</v>
      </c>
      <c r="D52" s="1" t="str">
        <f>_xlfn.XLOOKUP(C52,Jogos!A:A,Jogos!M:M)</f>
        <v>Paulista Sub-17 2023</v>
      </c>
      <c r="E52" s="1">
        <v>11</v>
      </c>
      <c r="F52" t="s">
        <v>220</v>
      </c>
      <c r="H52" s="1">
        <v>60</v>
      </c>
      <c r="I52" s="1">
        <f>IF(IF(H52="",_xlfn.XLOOKUP(C52,Jogos!$A:$A,Jogos!$P:$P)-G52,H52)&lt;0,0,IF(H52="",_xlfn.XLOOKUP(C52,Jogos!$A:$A,Jogos!$P:$P)-G52,H52))</f>
        <v>60</v>
      </c>
    </row>
    <row r="53" spans="1:9" x14ac:dyDescent="0.25">
      <c r="A53" s="2" t="str">
        <f>_xlfn.XLOOKUP(C53,Jogos!A:A,Jogos!B:B)</f>
        <v>https://www.ogol.com.br/jogo.php?id=9306567</v>
      </c>
      <c r="B53" s="1">
        <v>52</v>
      </c>
      <c r="C53" s="1">
        <v>197</v>
      </c>
      <c r="D53" s="1" t="str">
        <f>_xlfn.XLOOKUP(C53,Jogos!A:A,Jogos!M:M)</f>
        <v>Paulista Sub-17 2023</v>
      </c>
      <c r="E53" s="1">
        <v>12</v>
      </c>
      <c r="F53" t="s">
        <v>191</v>
      </c>
      <c r="I53" s="1">
        <f>IF(IF(H53="",_xlfn.XLOOKUP(C53,Jogos!$A:$A,Jogos!$P:$P)-G53,H53)&lt;0,0,IF(H53="",_xlfn.XLOOKUP(C53,Jogos!$A:$A,Jogos!$P:$P)-G53,H53))</f>
        <v>80</v>
      </c>
    </row>
    <row r="54" spans="1:9" x14ac:dyDescent="0.25">
      <c r="A54" s="2" t="str">
        <f>_xlfn.XLOOKUP(C54,Jogos!A:A,Jogos!B:B)</f>
        <v>https://www.ogol.com.br/jogo.php?id=9306567</v>
      </c>
      <c r="B54" s="1">
        <v>53</v>
      </c>
      <c r="C54" s="1">
        <v>197</v>
      </c>
      <c r="D54" s="1" t="str">
        <f>_xlfn.XLOOKUP(C54,Jogos!A:A,Jogos!M:M)</f>
        <v>Paulista Sub-17 2023</v>
      </c>
      <c r="E54" s="1">
        <v>14</v>
      </c>
      <c r="F54" t="s">
        <v>135</v>
      </c>
      <c r="G54" s="1">
        <v>77</v>
      </c>
      <c r="I54" s="1">
        <f>IF(IF(H54="",_xlfn.XLOOKUP(C54,Jogos!$A:$A,Jogos!$P:$P)-G54,H54)&lt;0,0,IF(H54="",_xlfn.XLOOKUP(C54,Jogos!$A:$A,Jogos!$P:$P)-G54,H54))</f>
        <v>3</v>
      </c>
    </row>
    <row r="55" spans="1:9" x14ac:dyDescent="0.25">
      <c r="A55" s="2" t="str">
        <f>_xlfn.XLOOKUP(C55,Jogos!A:A,Jogos!B:B)</f>
        <v>https://www.ogol.com.br/jogo.php?id=9306567</v>
      </c>
      <c r="B55" s="1">
        <v>54</v>
      </c>
      <c r="C55" s="1">
        <v>197</v>
      </c>
      <c r="D55" s="1" t="str">
        <f>_xlfn.XLOOKUP(C55,Jogos!A:A,Jogos!M:M)</f>
        <v>Paulista Sub-17 2023</v>
      </c>
      <c r="E55" s="1">
        <v>15</v>
      </c>
      <c r="F55" t="s">
        <v>193</v>
      </c>
      <c r="G55" s="1">
        <v>77</v>
      </c>
      <c r="I55" s="1">
        <f>IF(IF(H55="",_xlfn.XLOOKUP(C55,Jogos!$A:$A,Jogos!$P:$P)-G55,H55)&lt;0,0,IF(H55="",_xlfn.XLOOKUP(C55,Jogos!$A:$A,Jogos!$P:$P)-G55,H55))</f>
        <v>3</v>
      </c>
    </row>
    <row r="56" spans="1:9" x14ac:dyDescent="0.25">
      <c r="A56" s="2" t="str">
        <f>_xlfn.XLOOKUP(C56,Jogos!A:A,Jogos!B:B)</f>
        <v>https://www.ogol.com.br/jogo.php?id=9306567</v>
      </c>
      <c r="B56" s="1">
        <v>55</v>
      </c>
      <c r="C56" s="1">
        <v>197</v>
      </c>
      <c r="D56" s="1" t="str">
        <f>_xlfn.XLOOKUP(C56,Jogos!A:A,Jogos!M:M)</f>
        <v>Paulista Sub-17 2023</v>
      </c>
      <c r="E56" s="1">
        <v>16</v>
      </c>
      <c r="F56" t="s">
        <v>128</v>
      </c>
      <c r="G56" s="1">
        <v>77</v>
      </c>
      <c r="I56" s="1">
        <f>IF(IF(H56="",_xlfn.XLOOKUP(C56,Jogos!$A:$A,Jogos!$P:$P)-G56,H56)&lt;0,0,IF(H56="",_xlfn.XLOOKUP(C56,Jogos!$A:$A,Jogos!$P:$P)-G56,H56))</f>
        <v>3</v>
      </c>
    </row>
    <row r="57" spans="1:9" x14ac:dyDescent="0.25">
      <c r="A57" s="2" t="str">
        <f>_xlfn.XLOOKUP(C57,Jogos!A:A,Jogos!B:B)</f>
        <v>https://www.ogol.com.br/jogo.php?id=9306567</v>
      </c>
      <c r="B57" s="1">
        <v>56</v>
      </c>
      <c r="C57" s="1">
        <v>197</v>
      </c>
      <c r="D57" s="1" t="str">
        <f>_xlfn.XLOOKUP(C57,Jogos!A:A,Jogos!M:M)</f>
        <v>Paulista Sub-17 2023</v>
      </c>
      <c r="E57" s="1">
        <v>17</v>
      </c>
      <c r="F57" t="s">
        <v>131</v>
      </c>
      <c r="G57" s="1">
        <v>60</v>
      </c>
      <c r="I57" s="1">
        <f>IF(IF(H57="",_xlfn.XLOOKUP(C57,Jogos!$A:$A,Jogos!$P:$P)-G57,H57)&lt;0,0,IF(H57="",_xlfn.XLOOKUP(C57,Jogos!$A:$A,Jogos!$P:$P)-G57,H57))</f>
        <v>20</v>
      </c>
    </row>
    <row r="58" spans="1:9" x14ac:dyDescent="0.25">
      <c r="A58" s="2" t="str">
        <f>_xlfn.XLOOKUP(C58,Jogos!A:A,Jogos!B:B)</f>
        <v>https://www.ogol.com.br/jogo.php?id=9306567</v>
      </c>
      <c r="B58" s="1">
        <v>57</v>
      </c>
      <c r="C58" s="1">
        <v>197</v>
      </c>
      <c r="D58" s="1" t="str">
        <f>_xlfn.XLOOKUP(C58,Jogos!A:A,Jogos!M:M)</f>
        <v>Paulista Sub-17 2023</v>
      </c>
      <c r="E58" s="1">
        <v>18</v>
      </c>
      <c r="F58" t="s">
        <v>192</v>
      </c>
      <c r="G58" s="1">
        <v>69</v>
      </c>
      <c r="I58" s="1">
        <f>IF(IF(H58="",_xlfn.XLOOKUP(C58,Jogos!$A:$A,Jogos!$P:$P)-G58,H58)&lt;0,0,IF(H58="",_xlfn.XLOOKUP(C58,Jogos!$A:$A,Jogos!$P:$P)-G58,H58))</f>
        <v>11</v>
      </c>
    </row>
    <row r="59" spans="1:9" x14ac:dyDescent="0.25">
      <c r="A59" s="2" t="str">
        <f>_xlfn.XLOOKUP(C59,Jogos!A:A,Jogos!B:B)</f>
        <v>https://www.ogol.com.br/jogo.php?id=9306567</v>
      </c>
      <c r="B59" s="1">
        <v>58</v>
      </c>
      <c r="C59" s="1">
        <v>197</v>
      </c>
      <c r="D59" s="1" t="str">
        <f>_xlfn.XLOOKUP(C59,Jogos!A:A,Jogos!M:M)</f>
        <v>Paulista Sub-17 2023</v>
      </c>
      <c r="E59" s="1">
        <v>19</v>
      </c>
      <c r="F59" t="s">
        <v>133</v>
      </c>
      <c r="G59" s="1">
        <v>69</v>
      </c>
      <c r="I59" s="1">
        <f>IF(IF(H59="",_xlfn.XLOOKUP(C59,Jogos!$A:$A,Jogos!$P:$P)-G59,H59)&lt;0,0,IF(H59="",_xlfn.XLOOKUP(C59,Jogos!$A:$A,Jogos!$P:$P)-G59,H59))</f>
        <v>11</v>
      </c>
    </row>
    <row r="60" spans="1:9" x14ac:dyDescent="0.25">
      <c r="A60" s="2" t="str">
        <f>_xlfn.XLOOKUP(C60,Jogos!A:A,Jogos!B:B)</f>
        <v>https://www.ogol.com.br/jogo.php?id=9306567</v>
      </c>
      <c r="B60" s="1">
        <v>59</v>
      </c>
      <c r="C60" s="1">
        <v>197</v>
      </c>
      <c r="D60" s="1" t="str">
        <f>_xlfn.XLOOKUP(C60,Jogos!A:A,Jogos!M:M)</f>
        <v>Paulista Sub-17 2023</v>
      </c>
      <c r="E60" s="1">
        <v>20</v>
      </c>
      <c r="F60" t="s">
        <v>132</v>
      </c>
      <c r="G60" s="1">
        <v>60</v>
      </c>
      <c r="I60" s="1">
        <f>IF(IF(H60="",_xlfn.XLOOKUP(C60,Jogos!$A:$A,Jogos!$P:$P)-G60,H60)&lt;0,0,IF(H60="",_xlfn.XLOOKUP(C60,Jogos!$A:$A,Jogos!$P:$P)-G60,H60))</f>
        <v>20</v>
      </c>
    </row>
    <row r="61" spans="1:9" x14ac:dyDescent="0.25">
      <c r="A61" s="2" t="str">
        <f>_xlfn.XLOOKUP(C61,Jogos!A:A,Jogos!B:B)</f>
        <v>https://www.ogol.com.br/jogo.php?id=9306605</v>
      </c>
      <c r="B61" s="1">
        <v>60</v>
      </c>
      <c r="C61" s="1">
        <v>198</v>
      </c>
      <c r="D61" s="1" t="str">
        <f>_xlfn.XLOOKUP(C61,Jogos!A:A,Jogos!M:M)</f>
        <v>Paulista Sub-17 2023</v>
      </c>
      <c r="E61" s="1">
        <v>1</v>
      </c>
      <c r="F61" t="s">
        <v>124</v>
      </c>
      <c r="I61" s="1">
        <f>IF(IF(H61="",_xlfn.XLOOKUP(C61,Jogos!$A:$A,Jogos!$P:$P)-G61,H61)&lt;0,0,IF(H61="",_xlfn.XLOOKUP(C61,Jogos!$A:$A,Jogos!$P:$P)-G61,H61))</f>
        <v>80</v>
      </c>
    </row>
    <row r="62" spans="1:9" x14ac:dyDescent="0.25">
      <c r="A62" s="2" t="str">
        <f>_xlfn.XLOOKUP(C62,Jogos!A:A,Jogos!B:B)</f>
        <v>https://www.ogol.com.br/jogo.php?id=9306605</v>
      </c>
      <c r="B62" s="1">
        <v>61</v>
      </c>
      <c r="C62" s="1">
        <v>198</v>
      </c>
      <c r="D62" s="1" t="str">
        <f>_xlfn.XLOOKUP(C62,Jogos!A:A,Jogos!M:M)</f>
        <v>Paulista Sub-17 2023</v>
      </c>
      <c r="E62" s="1">
        <v>2</v>
      </c>
      <c r="F62" t="s">
        <v>223</v>
      </c>
      <c r="H62" s="1">
        <v>67</v>
      </c>
      <c r="I62" s="1">
        <f>IF(IF(H62="",_xlfn.XLOOKUP(C62,Jogos!$A:$A,Jogos!$P:$P)-G62,H62)&lt;0,0,IF(H62="",_xlfn.XLOOKUP(C62,Jogos!$A:$A,Jogos!$P:$P)-G62,H62))</f>
        <v>67</v>
      </c>
    </row>
    <row r="63" spans="1:9" x14ac:dyDescent="0.25">
      <c r="A63" s="2" t="str">
        <f>_xlfn.XLOOKUP(C63,Jogos!A:A,Jogos!B:B)</f>
        <v>https://www.ogol.com.br/jogo.php?id=9306605</v>
      </c>
      <c r="B63" s="1">
        <v>62</v>
      </c>
      <c r="C63" s="1">
        <v>198</v>
      </c>
      <c r="D63" s="1" t="str">
        <f>_xlfn.XLOOKUP(C63,Jogos!A:A,Jogos!M:M)</f>
        <v>Paulista Sub-17 2023</v>
      </c>
      <c r="E63" s="1">
        <v>3</v>
      </c>
      <c r="F63" t="s">
        <v>135</v>
      </c>
      <c r="I63" s="1">
        <f>IF(IF(H63="",_xlfn.XLOOKUP(C63,Jogos!$A:$A,Jogos!$P:$P)-G63,H63)&lt;0,0,IF(H63="",_xlfn.XLOOKUP(C63,Jogos!$A:$A,Jogos!$P:$P)-G63,H63))</f>
        <v>80</v>
      </c>
    </row>
    <row r="64" spans="1:9" x14ac:dyDescent="0.25">
      <c r="A64" s="2" t="str">
        <f>_xlfn.XLOOKUP(C64,Jogos!A:A,Jogos!B:B)</f>
        <v>https://www.ogol.com.br/jogo.php?id=9306605</v>
      </c>
      <c r="B64" s="1">
        <v>63</v>
      </c>
      <c r="C64" s="1">
        <v>198</v>
      </c>
      <c r="D64" s="1" t="str">
        <f>_xlfn.XLOOKUP(C64,Jogos!A:A,Jogos!M:M)</f>
        <v>Paulista Sub-17 2023</v>
      </c>
      <c r="E64" s="1">
        <v>4</v>
      </c>
      <c r="F64" t="s">
        <v>126</v>
      </c>
      <c r="H64" s="1">
        <v>41</v>
      </c>
      <c r="I64" s="1">
        <f>IF(IF(H64="",_xlfn.XLOOKUP(C64,Jogos!$A:$A,Jogos!$P:$P)-G64,H64)&lt;0,0,IF(H64="",_xlfn.XLOOKUP(C64,Jogos!$A:$A,Jogos!$P:$P)-G64,H64))</f>
        <v>41</v>
      </c>
    </row>
    <row r="65" spans="1:9" x14ac:dyDescent="0.25">
      <c r="A65" s="2" t="str">
        <f>_xlfn.XLOOKUP(C65,Jogos!A:A,Jogos!B:B)</f>
        <v>https://www.ogol.com.br/jogo.php?id=9306605</v>
      </c>
      <c r="B65" s="1">
        <v>64</v>
      </c>
      <c r="C65" s="1">
        <v>198</v>
      </c>
      <c r="D65" s="1" t="str">
        <f>_xlfn.XLOOKUP(C65,Jogos!A:A,Jogos!M:M)</f>
        <v>Paulista Sub-17 2023</v>
      </c>
      <c r="E65" s="1">
        <v>6</v>
      </c>
      <c r="F65" t="s">
        <v>136</v>
      </c>
      <c r="I65" s="1">
        <f>IF(IF(H65="",_xlfn.XLOOKUP(C65,Jogos!$A:$A,Jogos!$P:$P)-G65,H65)&lt;0,0,IF(H65="",_xlfn.XLOOKUP(C65,Jogos!$A:$A,Jogos!$P:$P)-G65,H65))</f>
        <v>80</v>
      </c>
    </row>
    <row r="66" spans="1:9" x14ac:dyDescent="0.25">
      <c r="A66" s="2" t="str">
        <f>_xlfn.XLOOKUP(C66,Jogos!A:A,Jogos!B:B)</f>
        <v>https://www.ogol.com.br/jogo.php?id=9306605</v>
      </c>
      <c r="B66" s="1">
        <v>65</v>
      </c>
      <c r="C66" s="1">
        <v>198</v>
      </c>
      <c r="D66" s="1" t="str">
        <f>_xlfn.XLOOKUP(C66,Jogos!A:A,Jogos!M:M)</f>
        <v>Paulista Sub-17 2023</v>
      </c>
      <c r="E66" s="1">
        <v>5</v>
      </c>
      <c r="F66" t="s">
        <v>127</v>
      </c>
      <c r="H66" s="1">
        <v>57</v>
      </c>
      <c r="I66" s="1">
        <f>IF(IF(H66="",_xlfn.XLOOKUP(C66,Jogos!$A:$A,Jogos!$P:$P)-G66,H66)&lt;0,0,IF(H66="",_xlfn.XLOOKUP(C66,Jogos!$A:$A,Jogos!$P:$P)-G66,H66))</f>
        <v>57</v>
      </c>
    </row>
    <row r="67" spans="1:9" x14ac:dyDescent="0.25">
      <c r="A67" s="2" t="str">
        <f>_xlfn.XLOOKUP(C67,Jogos!A:A,Jogos!B:B)</f>
        <v>https://www.ogol.com.br/jogo.php?id=9306605</v>
      </c>
      <c r="B67" s="1">
        <v>66</v>
      </c>
      <c r="C67" s="1">
        <v>198</v>
      </c>
      <c r="D67" s="1" t="str">
        <f>_xlfn.XLOOKUP(C67,Jogos!A:A,Jogos!M:M)</f>
        <v>Paulista Sub-17 2023</v>
      </c>
      <c r="E67" s="1">
        <v>7</v>
      </c>
      <c r="F67" t="s">
        <v>131</v>
      </c>
      <c r="I67" s="1">
        <f>IF(IF(H67="",_xlfn.XLOOKUP(C67,Jogos!$A:$A,Jogos!$P:$P)-G67,H67)&lt;0,0,IF(H67="",_xlfn.XLOOKUP(C67,Jogos!$A:$A,Jogos!$P:$P)-G67,H67))</f>
        <v>80</v>
      </c>
    </row>
    <row r="68" spans="1:9" x14ac:dyDescent="0.25">
      <c r="A68" s="2" t="str">
        <f>_xlfn.XLOOKUP(C68,Jogos!A:A,Jogos!B:B)</f>
        <v>https://www.ogol.com.br/jogo.php?id=9306605</v>
      </c>
      <c r="B68" s="1">
        <v>67</v>
      </c>
      <c r="C68" s="1">
        <v>198</v>
      </c>
      <c r="D68" s="1" t="str">
        <f>_xlfn.XLOOKUP(C68,Jogos!A:A,Jogos!M:M)</f>
        <v>Paulista Sub-17 2023</v>
      </c>
      <c r="E68" s="1">
        <v>8</v>
      </c>
      <c r="F68" t="s">
        <v>129</v>
      </c>
      <c r="H68" s="1">
        <v>76</v>
      </c>
      <c r="I68" s="1">
        <f>IF(IF(H68="",_xlfn.XLOOKUP(C68,Jogos!$A:$A,Jogos!$P:$P)-G68,H68)&lt;0,0,IF(H68="",_xlfn.XLOOKUP(C68,Jogos!$A:$A,Jogos!$P:$P)-G68,H68))</f>
        <v>76</v>
      </c>
    </row>
    <row r="69" spans="1:9" x14ac:dyDescent="0.25">
      <c r="A69" s="2" t="str">
        <f>_xlfn.XLOOKUP(C69,Jogos!A:A,Jogos!B:B)</f>
        <v>https://www.ogol.com.br/jogo.php?id=9306605</v>
      </c>
      <c r="B69" s="1">
        <v>68</v>
      </c>
      <c r="C69" s="1">
        <v>198</v>
      </c>
      <c r="D69" s="1" t="str">
        <f>_xlfn.XLOOKUP(C69,Jogos!A:A,Jogos!M:M)</f>
        <v>Paulista Sub-17 2023</v>
      </c>
      <c r="E69" s="1">
        <v>10</v>
      </c>
      <c r="F69" t="s">
        <v>130</v>
      </c>
      <c r="H69" s="1">
        <v>76</v>
      </c>
      <c r="I69" s="1">
        <f>IF(IF(H69="",_xlfn.XLOOKUP(C69,Jogos!$A:$A,Jogos!$P:$P)-G69,H69)&lt;0,0,IF(H69="",_xlfn.XLOOKUP(C69,Jogos!$A:$A,Jogos!$P:$P)-G69,H69))</f>
        <v>76</v>
      </c>
    </row>
    <row r="70" spans="1:9" x14ac:dyDescent="0.25">
      <c r="A70" s="2" t="str">
        <f>_xlfn.XLOOKUP(C70,Jogos!A:A,Jogos!B:B)</f>
        <v>https://www.ogol.com.br/jogo.php?id=9306605</v>
      </c>
      <c r="B70" s="1">
        <v>69</v>
      </c>
      <c r="C70" s="1">
        <v>198</v>
      </c>
      <c r="D70" s="1" t="str">
        <f>_xlfn.XLOOKUP(C70,Jogos!A:A,Jogos!M:M)</f>
        <v>Paulista Sub-17 2023</v>
      </c>
      <c r="E70" s="1">
        <v>9</v>
      </c>
      <c r="F70" t="s">
        <v>141</v>
      </c>
      <c r="H70" s="1">
        <v>76</v>
      </c>
      <c r="I70" s="1">
        <f>IF(IF(H70="",_xlfn.XLOOKUP(C70,Jogos!$A:$A,Jogos!$P:$P)-G70,H70)&lt;0,0,IF(H70="",_xlfn.XLOOKUP(C70,Jogos!$A:$A,Jogos!$P:$P)-G70,H70))</f>
        <v>76</v>
      </c>
    </row>
    <row r="71" spans="1:9" x14ac:dyDescent="0.25">
      <c r="A71" s="2" t="str">
        <f>_xlfn.XLOOKUP(C71,Jogos!A:A,Jogos!B:B)</f>
        <v>https://www.ogol.com.br/jogo.php?id=9306605</v>
      </c>
      <c r="B71" s="1">
        <v>70</v>
      </c>
      <c r="C71" s="1">
        <v>198</v>
      </c>
      <c r="D71" s="1" t="str">
        <f>_xlfn.XLOOKUP(C71,Jogos!A:A,Jogos!M:M)</f>
        <v>Paulista Sub-17 2023</v>
      </c>
      <c r="E71" s="1">
        <v>11</v>
      </c>
      <c r="F71" t="s">
        <v>132</v>
      </c>
      <c r="H71" s="1">
        <v>41</v>
      </c>
      <c r="I71" s="1">
        <f>IF(IF(H71="",_xlfn.XLOOKUP(C71,Jogos!$A:$A,Jogos!$P:$P)-G71,H71)&lt;0,0,IF(H71="",_xlfn.XLOOKUP(C71,Jogos!$A:$A,Jogos!$P:$P)-G71,H71))</f>
        <v>41</v>
      </c>
    </row>
    <row r="72" spans="1:9" x14ac:dyDescent="0.25">
      <c r="A72" s="2" t="str">
        <f>_xlfn.XLOOKUP(C72,Jogos!A:A,Jogos!B:B)</f>
        <v>https://www.ogol.com.br/jogo.php?id=9306605</v>
      </c>
      <c r="B72" s="1">
        <v>71</v>
      </c>
      <c r="C72" s="1">
        <v>198</v>
      </c>
      <c r="D72" s="1" t="str">
        <f>_xlfn.XLOOKUP(C72,Jogos!A:A,Jogos!M:M)</f>
        <v>Paulista Sub-17 2023</v>
      </c>
      <c r="E72" s="1">
        <v>12</v>
      </c>
      <c r="F72" t="s">
        <v>191</v>
      </c>
      <c r="I72" s="1">
        <f>IF(IF(H72="",_xlfn.XLOOKUP(C72,Jogos!$A:$A,Jogos!$P:$P)-G72,H72)&lt;0,0,IF(H72="",_xlfn.XLOOKUP(C72,Jogos!$A:$A,Jogos!$P:$P)-G72,H72))</f>
        <v>80</v>
      </c>
    </row>
    <row r="73" spans="1:9" x14ac:dyDescent="0.25">
      <c r="A73" s="2" t="str">
        <f>_xlfn.XLOOKUP(C73,Jogos!A:A,Jogos!B:B)</f>
        <v>https://www.ogol.com.br/jogo.php?id=9306605</v>
      </c>
      <c r="B73" s="1">
        <v>72</v>
      </c>
      <c r="C73" s="1">
        <v>198</v>
      </c>
      <c r="D73" s="1" t="str">
        <f>_xlfn.XLOOKUP(C73,Jogos!A:A,Jogos!M:M)</f>
        <v>Paulista Sub-17 2023</v>
      </c>
      <c r="E73" s="1">
        <v>14</v>
      </c>
      <c r="F73" t="s">
        <v>125</v>
      </c>
      <c r="G73" s="1">
        <v>41</v>
      </c>
      <c r="I73" s="1">
        <f>IF(IF(H73="",_xlfn.XLOOKUP(C73,Jogos!$A:$A,Jogos!$P:$P)-G73,H73)&lt;0,0,IF(H73="",_xlfn.XLOOKUP(C73,Jogos!$A:$A,Jogos!$P:$P)-G73,H73))</f>
        <v>39</v>
      </c>
    </row>
    <row r="74" spans="1:9" x14ac:dyDescent="0.25">
      <c r="A74" s="2" t="str">
        <f>_xlfn.XLOOKUP(C74,Jogos!A:A,Jogos!B:B)</f>
        <v>https://www.ogol.com.br/jogo.php?id=9306605</v>
      </c>
      <c r="B74" s="1">
        <v>73</v>
      </c>
      <c r="C74" s="1">
        <v>198</v>
      </c>
      <c r="D74" s="1" t="str">
        <f>_xlfn.XLOOKUP(C74,Jogos!A:A,Jogos!M:M)</f>
        <v>Paulista Sub-17 2023</v>
      </c>
      <c r="E74" s="1">
        <v>13</v>
      </c>
      <c r="F74" t="s">
        <v>137</v>
      </c>
      <c r="G74" s="1">
        <v>76</v>
      </c>
      <c r="I74" s="1">
        <f>IF(IF(H74="",_xlfn.XLOOKUP(C74,Jogos!$A:$A,Jogos!$P:$P)-G74,H74)&lt;0,0,IF(H74="",_xlfn.XLOOKUP(C74,Jogos!$A:$A,Jogos!$P:$P)-G74,H74))</f>
        <v>4</v>
      </c>
    </row>
    <row r="75" spans="1:9" x14ac:dyDescent="0.25">
      <c r="A75" s="2" t="str">
        <f>_xlfn.XLOOKUP(C75,Jogos!A:A,Jogos!B:B)</f>
        <v>https://www.ogol.com.br/jogo.php?id=9306605</v>
      </c>
      <c r="B75" s="1">
        <v>74</v>
      </c>
      <c r="C75" s="1">
        <v>198</v>
      </c>
      <c r="D75" s="1" t="str">
        <f>_xlfn.XLOOKUP(C75,Jogos!A:A,Jogos!M:M)</f>
        <v>Paulista Sub-17 2023</v>
      </c>
      <c r="E75" s="1">
        <v>15</v>
      </c>
      <c r="F75" t="s">
        <v>193</v>
      </c>
      <c r="G75" s="1">
        <v>57</v>
      </c>
      <c r="I75" s="1">
        <f>IF(IF(H75="",_xlfn.XLOOKUP(C75,Jogos!$A:$A,Jogos!$P:$P)-G75,H75)&lt;0,0,IF(H75="",_xlfn.XLOOKUP(C75,Jogos!$A:$A,Jogos!$P:$P)-G75,H75))</f>
        <v>23</v>
      </c>
    </row>
    <row r="76" spans="1:9" x14ac:dyDescent="0.25">
      <c r="A76" s="2" t="str">
        <f>_xlfn.XLOOKUP(C76,Jogos!A:A,Jogos!B:B)</f>
        <v>https://www.ogol.com.br/jogo.php?id=9306605</v>
      </c>
      <c r="B76" s="1">
        <v>75</v>
      </c>
      <c r="C76" s="1">
        <v>198</v>
      </c>
      <c r="D76" s="1" t="str">
        <f>_xlfn.XLOOKUP(C76,Jogos!A:A,Jogos!M:M)</f>
        <v>Paulista Sub-17 2023</v>
      </c>
      <c r="E76" s="1">
        <v>16</v>
      </c>
      <c r="F76" t="s">
        <v>128</v>
      </c>
      <c r="I76" s="1">
        <f>IF(IF(H76="",_xlfn.XLOOKUP(C76,Jogos!$A:$A,Jogos!$P:$P)-G76,H76)&lt;0,0,IF(H76="",_xlfn.XLOOKUP(C76,Jogos!$A:$A,Jogos!$P:$P)-G76,H76))</f>
        <v>80</v>
      </c>
    </row>
    <row r="77" spans="1:9" x14ac:dyDescent="0.25">
      <c r="A77" s="2" t="str">
        <f>_xlfn.XLOOKUP(C77,Jogos!A:A,Jogos!B:B)</f>
        <v>https://www.ogol.com.br/jogo.php?id=9306605</v>
      </c>
      <c r="B77" s="1">
        <v>76</v>
      </c>
      <c r="C77" s="1">
        <v>198</v>
      </c>
      <c r="D77" s="1" t="str">
        <f>_xlfn.XLOOKUP(C77,Jogos!A:A,Jogos!M:M)</f>
        <v>Paulista Sub-17 2023</v>
      </c>
      <c r="E77" s="1">
        <v>20</v>
      </c>
      <c r="F77" t="s">
        <v>139</v>
      </c>
      <c r="G77" s="1">
        <v>41</v>
      </c>
      <c r="I77" s="1">
        <f>IF(IF(H77="",_xlfn.XLOOKUP(C77,Jogos!$A:$A,Jogos!$P:$P)-G77,H77)&lt;0,0,IF(H77="",_xlfn.XLOOKUP(C77,Jogos!$A:$A,Jogos!$P:$P)-G77,H77))</f>
        <v>39</v>
      </c>
    </row>
    <row r="78" spans="1:9" x14ac:dyDescent="0.25">
      <c r="A78" s="2" t="str">
        <f>_xlfn.XLOOKUP(C78,Jogos!A:A,Jogos!B:B)</f>
        <v>https://www.ogol.com.br/jogo.php?id=9306605</v>
      </c>
      <c r="B78" s="1">
        <v>77</v>
      </c>
      <c r="C78" s="1">
        <v>198</v>
      </c>
      <c r="D78" s="1" t="str">
        <f>_xlfn.XLOOKUP(C78,Jogos!A:A,Jogos!M:M)</f>
        <v>Paulista Sub-17 2023</v>
      </c>
      <c r="E78" s="1">
        <v>17</v>
      </c>
      <c r="F78" t="s">
        <v>220</v>
      </c>
      <c r="G78" s="1">
        <v>76</v>
      </c>
      <c r="I78" s="1">
        <f>IF(IF(H78="",_xlfn.XLOOKUP(C78,Jogos!$A:$A,Jogos!$P:$P)-G78,H78)&lt;0,0,IF(H78="",_xlfn.XLOOKUP(C78,Jogos!$A:$A,Jogos!$P:$P)-G78,H78))</f>
        <v>4</v>
      </c>
    </row>
    <row r="79" spans="1:9" x14ac:dyDescent="0.25">
      <c r="A79" s="2" t="str">
        <f>_xlfn.XLOOKUP(C79,Jogos!A:A,Jogos!B:B)</f>
        <v>https://www.ogol.com.br/jogo.php?id=9306605</v>
      </c>
      <c r="B79" s="1">
        <v>78</v>
      </c>
      <c r="C79" s="1">
        <v>198</v>
      </c>
      <c r="D79" s="1" t="str">
        <f>_xlfn.XLOOKUP(C79,Jogos!A:A,Jogos!M:M)</f>
        <v>Paulista Sub-17 2023</v>
      </c>
      <c r="E79" s="1">
        <v>18</v>
      </c>
      <c r="F79" t="s">
        <v>192</v>
      </c>
      <c r="G79" s="1">
        <v>67</v>
      </c>
      <c r="I79" s="1">
        <f>IF(IF(H79="",_xlfn.XLOOKUP(C79,Jogos!$A:$A,Jogos!$P:$P)-G79,H79)&lt;0,0,IF(H79="",_xlfn.XLOOKUP(C79,Jogos!$A:$A,Jogos!$P:$P)-G79,H79))</f>
        <v>13</v>
      </c>
    </row>
    <row r="80" spans="1:9" x14ac:dyDescent="0.25">
      <c r="A80" s="2" t="str">
        <f>_xlfn.XLOOKUP(C80,Jogos!A:A,Jogos!B:B)</f>
        <v>https://www.ogol.com.br/jogo.php?id=9306605</v>
      </c>
      <c r="B80" s="1">
        <v>79</v>
      </c>
      <c r="C80" s="1">
        <v>198</v>
      </c>
      <c r="D80" s="1" t="str">
        <f>_xlfn.XLOOKUP(C80,Jogos!A:A,Jogos!M:M)</f>
        <v>Paulista Sub-17 2023</v>
      </c>
      <c r="E80" s="1">
        <v>19</v>
      </c>
      <c r="F80" t="s">
        <v>133</v>
      </c>
      <c r="G80" s="1">
        <v>76</v>
      </c>
      <c r="I80" s="1">
        <f>IF(IF(H80="",_xlfn.XLOOKUP(C80,Jogos!$A:$A,Jogos!$P:$P)-G80,H80)&lt;0,0,IF(H80="",_xlfn.XLOOKUP(C80,Jogos!$A:$A,Jogos!$P:$P)-G80,H80))</f>
        <v>4</v>
      </c>
    </row>
    <row r="81" spans="1:9" x14ac:dyDescent="0.25">
      <c r="A81" s="2" t="str">
        <f>_xlfn.XLOOKUP(C81,Jogos!A:A,Jogos!B:B)</f>
        <v>https://www.ogol.com.br/jogo.php?id=9306679</v>
      </c>
      <c r="B81" s="1">
        <v>80</v>
      </c>
      <c r="C81" s="1">
        <v>199</v>
      </c>
      <c r="D81" s="1" t="str">
        <f>_xlfn.XLOOKUP(C81,Jogos!A:A,Jogos!M:M)</f>
        <v>Paulista Sub-17 2023</v>
      </c>
      <c r="E81" s="1">
        <v>1</v>
      </c>
      <c r="F81" t="s">
        <v>124</v>
      </c>
      <c r="I81" s="1">
        <f>IF(IF(H81="",_xlfn.XLOOKUP(C81,Jogos!$A:$A,Jogos!$P:$P)-G81,H81)&lt;0,0,IF(H81="",_xlfn.XLOOKUP(C81,Jogos!$A:$A,Jogos!$P:$P)-G81,H81))</f>
        <v>80</v>
      </c>
    </row>
    <row r="82" spans="1:9" x14ac:dyDescent="0.25">
      <c r="A82" s="2" t="str">
        <f>_xlfn.XLOOKUP(C82,Jogos!A:A,Jogos!B:B)</f>
        <v>https://www.ogol.com.br/jogo.php?id=9306679</v>
      </c>
      <c r="B82" s="1">
        <v>81</v>
      </c>
      <c r="C82" s="1">
        <v>199</v>
      </c>
      <c r="D82" s="1" t="str">
        <f>_xlfn.XLOOKUP(C82,Jogos!A:A,Jogos!M:M)</f>
        <v>Paulista Sub-17 2023</v>
      </c>
      <c r="E82" s="1">
        <v>2</v>
      </c>
      <c r="F82" t="s">
        <v>223</v>
      </c>
      <c r="I82" s="1">
        <f>IF(IF(H82="",_xlfn.XLOOKUP(C82,Jogos!$A:$A,Jogos!$P:$P)-G82,H82)&lt;0,0,IF(H82="",_xlfn.XLOOKUP(C82,Jogos!$A:$A,Jogos!$P:$P)-G82,H82))</f>
        <v>80</v>
      </c>
    </row>
    <row r="83" spans="1:9" x14ac:dyDescent="0.25">
      <c r="A83" s="2" t="str">
        <f>_xlfn.XLOOKUP(C83,Jogos!A:A,Jogos!B:B)</f>
        <v>https://www.ogol.com.br/jogo.php?id=9306679</v>
      </c>
      <c r="B83" s="1">
        <v>82</v>
      </c>
      <c r="C83" s="1">
        <v>199</v>
      </c>
      <c r="D83" s="1" t="str">
        <f>_xlfn.XLOOKUP(C83,Jogos!A:A,Jogos!M:M)</f>
        <v>Paulista Sub-17 2023</v>
      </c>
      <c r="E83" s="1">
        <v>3</v>
      </c>
      <c r="F83" t="s">
        <v>135</v>
      </c>
      <c r="I83" s="1">
        <f>IF(IF(H83="",_xlfn.XLOOKUP(C83,Jogos!$A:$A,Jogos!$P:$P)-G83,H83)&lt;0,0,IF(H83="",_xlfn.XLOOKUP(C83,Jogos!$A:$A,Jogos!$P:$P)-G83,H83))</f>
        <v>80</v>
      </c>
    </row>
    <row r="84" spans="1:9" x14ac:dyDescent="0.25">
      <c r="A84" s="2" t="str">
        <f>_xlfn.XLOOKUP(C84,Jogos!A:A,Jogos!B:B)</f>
        <v>https://www.ogol.com.br/jogo.php?id=9306679</v>
      </c>
      <c r="B84" s="1">
        <v>83</v>
      </c>
      <c r="C84" s="1">
        <v>199</v>
      </c>
      <c r="D84" s="1" t="str">
        <f>_xlfn.XLOOKUP(C84,Jogos!A:A,Jogos!M:M)</f>
        <v>Paulista Sub-17 2023</v>
      </c>
      <c r="E84" s="1">
        <v>4</v>
      </c>
      <c r="F84" t="s">
        <v>126</v>
      </c>
      <c r="I84" s="1">
        <f>IF(IF(H84="",_xlfn.XLOOKUP(C84,Jogos!$A:$A,Jogos!$P:$P)-G84,H84)&lt;0,0,IF(H84="",_xlfn.XLOOKUP(C84,Jogos!$A:$A,Jogos!$P:$P)-G84,H84))</f>
        <v>80</v>
      </c>
    </row>
    <row r="85" spans="1:9" x14ac:dyDescent="0.25">
      <c r="A85" s="2" t="str">
        <f>_xlfn.XLOOKUP(C85,Jogos!A:A,Jogos!B:B)</f>
        <v>https://www.ogol.com.br/jogo.php?id=9306679</v>
      </c>
      <c r="B85" s="1">
        <v>84</v>
      </c>
      <c r="C85" s="1">
        <v>199</v>
      </c>
      <c r="D85" s="1" t="str">
        <f>_xlfn.XLOOKUP(C85,Jogos!A:A,Jogos!M:M)</f>
        <v>Paulista Sub-17 2023</v>
      </c>
      <c r="E85" s="1">
        <v>6</v>
      </c>
      <c r="F85" t="s">
        <v>136</v>
      </c>
      <c r="I85" s="1">
        <f>IF(IF(H85="",_xlfn.XLOOKUP(C85,Jogos!$A:$A,Jogos!$P:$P)-G85,H85)&lt;0,0,IF(H85="",_xlfn.XLOOKUP(C85,Jogos!$A:$A,Jogos!$P:$P)-G85,H85))</f>
        <v>80</v>
      </c>
    </row>
    <row r="86" spans="1:9" x14ac:dyDescent="0.25">
      <c r="A86" s="2" t="str">
        <f>_xlfn.XLOOKUP(C86,Jogos!A:A,Jogos!B:B)</f>
        <v>https://www.ogol.com.br/jogo.php?id=9306679</v>
      </c>
      <c r="B86" s="1">
        <v>85</v>
      </c>
      <c r="C86" s="1">
        <v>199</v>
      </c>
      <c r="D86" s="1" t="str">
        <f>_xlfn.XLOOKUP(C86,Jogos!A:A,Jogos!M:M)</f>
        <v>Paulista Sub-17 2023</v>
      </c>
      <c r="E86" s="1">
        <v>5</v>
      </c>
      <c r="F86" t="s">
        <v>127</v>
      </c>
      <c r="I86" s="1">
        <f>IF(IF(H86="",_xlfn.XLOOKUP(C86,Jogos!$A:$A,Jogos!$P:$P)-G86,H86)&lt;0,0,IF(H86="",_xlfn.XLOOKUP(C86,Jogos!$A:$A,Jogos!$P:$P)-G86,H86))</f>
        <v>80</v>
      </c>
    </row>
    <row r="87" spans="1:9" x14ac:dyDescent="0.25">
      <c r="A87" s="2" t="str">
        <f>_xlfn.XLOOKUP(C87,Jogos!A:A,Jogos!B:B)</f>
        <v>https://www.ogol.com.br/jogo.php?id=9306679</v>
      </c>
      <c r="B87" s="1">
        <v>86</v>
      </c>
      <c r="C87" s="1">
        <v>199</v>
      </c>
      <c r="D87" s="1" t="str">
        <f>_xlfn.XLOOKUP(C87,Jogos!A:A,Jogos!M:M)</f>
        <v>Paulista Sub-17 2023</v>
      </c>
      <c r="E87" s="1">
        <v>7</v>
      </c>
      <c r="F87" t="s">
        <v>131</v>
      </c>
      <c r="I87" s="1">
        <f>IF(IF(H87="",_xlfn.XLOOKUP(C87,Jogos!$A:$A,Jogos!$P:$P)-G87,H87)&lt;0,0,IF(H87="",_xlfn.XLOOKUP(C87,Jogos!$A:$A,Jogos!$P:$P)-G87,H87))</f>
        <v>80</v>
      </c>
    </row>
    <row r="88" spans="1:9" x14ac:dyDescent="0.25">
      <c r="A88" s="2" t="str">
        <f>_xlfn.XLOOKUP(C88,Jogos!A:A,Jogos!B:B)</f>
        <v>https://www.ogol.com.br/jogo.php?id=9306679</v>
      </c>
      <c r="B88" s="1">
        <v>87</v>
      </c>
      <c r="C88" s="1">
        <v>199</v>
      </c>
      <c r="D88" s="1" t="str">
        <f>_xlfn.XLOOKUP(C88,Jogos!A:A,Jogos!M:M)</f>
        <v>Paulista Sub-17 2023</v>
      </c>
      <c r="E88" s="1">
        <v>8</v>
      </c>
      <c r="F88" t="s">
        <v>129</v>
      </c>
      <c r="H88" s="1">
        <v>53</v>
      </c>
      <c r="I88" s="1">
        <f>IF(IF(H88="",_xlfn.XLOOKUP(C88,Jogos!$A:$A,Jogos!$P:$P)-G88,H88)&lt;0,0,IF(H88="",_xlfn.XLOOKUP(C88,Jogos!$A:$A,Jogos!$P:$P)-G88,H88))</f>
        <v>53</v>
      </c>
    </row>
    <row r="89" spans="1:9" x14ac:dyDescent="0.25">
      <c r="A89" s="2" t="str">
        <f>_xlfn.XLOOKUP(C89,Jogos!A:A,Jogos!B:B)</f>
        <v>https://www.ogol.com.br/jogo.php?id=9306679</v>
      </c>
      <c r="B89" s="1">
        <v>88</v>
      </c>
      <c r="C89" s="1">
        <v>199</v>
      </c>
      <c r="D89" s="1" t="str">
        <f>_xlfn.XLOOKUP(C89,Jogos!A:A,Jogos!M:M)</f>
        <v>Paulista Sub-17 2023</v>
      </c>
      <c r="E89" s="1">
        <v>10</v>
      </c>
      <c r="F89" t="s">
        <v>130</v>
      </c>
      <c r="H89" s="1">
        <v>86</v>
      </c>
      <c r="I89" s="1">
        <f>IF(IF(H89="",_xlfn.XLOOKUP(C89,Jogos!$A:$A,Jogos!$P:$P)-G89,H89)&lt;0,0,IF(H89="",_xlfn.XLOOKUP(C89,Jogos!$A:$A,Jogos!$P:$P)-G89,H89))</f>
        <v>86</v>
      </c>
    </row>
    <row r="90" spans="1:9" x14ac:dyDescent="0.25">
      <c r="A90" s="2" t="str">
        <f>_xlfn.XLOOKUP(C90,Jogos!A:A,Jogos!B:B)</f>
        <v>https://www.ogol.com.br/jogo.php?id=9306679</v>
      </c>
      <c r="B90" s="1">
        <v>89</v>
      </c>
      <c r="C90" s="1">
        <v>199</v>
      </c>
      <c r="D90" s="1" t="str">
        <f>_xlfn.XLOOKUP(C90,Jogos!A:A,Jogos!M:M)</f>
        <v>Paulista Sub-17 2023</v>
      </c>
      <c r="E90" s="1">
        <v>11</v>
      </c>
      <c r="F90" t="s">
        <v>139</v>
      </c>
      <c r="I90" s="1">
        <f>IF(IF(H90="",_xlfn.XLOOKUP(C90,Jogos!$A:$A,Jogos!$P:$P)-G90,H90)&lt;0,0,IF(H90="",_xlfn.XLOOKUP(C90,Jogos!$A:$A,Jogos!$P:$P)-G90,H90))</f>
        <v>80</v>
      </c>
    </row>
    <row r="91" spans="1:9" x14ac:dyDescent="0.25">
      <c r="A91" s="2" t="str">
        <f>_xlfn.XLOOKUP(C91,Jogos!A:A,Jogos!B:B)</f>
        <v>https://www.ogol.com.br/jogo.php?id=9306679</v>
      </c>
      <c r="B91" s="1">
        <v>90</v>
      </c>
      <c r="C91" s="1">
        <v>199</v>
      </c>
      <c r="D91" s="1" t="str">
        <f>_xlfn.XLOOKUP(C91,Jogos!A:A,Jogos!M:M)</f>
        <v>Paulista Sub-17 2023</v>
      </c>
      <c r="E91" s="1">
        <v>9</v>
      </c>
      <c r="F91" t="s">
        <v>141</v>
      </c>
      <c r="I91" s="1">
        <f>IF(IF(H91="",_xlfn.XLOOKUP(C91,Jogos!$A:$A,Jogos!$P:$P)-G91,H91)&lt;0,0,IF(H91="",_xlfn.XLOOKUP(C91,Jogos!$A:$A,Jogos!$P:$P)-G91,H91))</f>
        <v>80</v>
      </c>
    </row>
    <row r="92" spans="1:9" x14ac:dyDescent="0.25">
      <c r="A92" s="2" t="str">
        <f>_xlfn.XLOOKUP(C92,Jogos!A:A,Jogos!B:B)</f>
        <v>https://www.ogol.com.br/jogo.php?id=9306679</v>
      </c>
      <c r="B92" s="1">
        <v>91</v>
      </c>
      <c r="C92" s="1">
        <v>199</v>
      </c>
      <c r="D92" s="1" t="str">
        <f>_xlfn.XLOOKUP(C92,Jogos!A:A,Jogos!M:M)</f>
        <v>Paulista Sub-17 2023</v>
      </c>
      <c r="E92" s="1">
        <v>12</v>
      </c>
      <c r="F92" t="s">
        <v>134</v>
      </c>
      <c r="I92" s="1">
        <f>IF(IF(H92="",_xlfn.XLOOKUP(C92,Jogos!$A:$A,Jogos!$P:$P)-G92,H92)&lt;0,0,IF(H92="",_xlfn.XLOOKUP(C92,Jogos!$A:$A,Jogos!$P:$P)-G92,H92))</f>
        <v>80</v>
      </c>
    </row>
    <row r="93" spans="1:9" x14ac:dyDescent="0.25">
      <c r="A93" s="2" t="str">
        <f>_xlfn.XLOOKUP(C93,Jogos!A:A,Jogos!B:B)</f>
        <v>https://www.ogol.com.br/jogo.php?id=9306679</v>
      </c>
      <c r="B93" s="1">
        <v>92</v>
      </c>
      <c r="C93" s="1">
        <v>199</v>
      </c>
      <c r="D93" s="1" t="str">
        <f>_xlfn.XLOOKUP(C93,Jogos!A:A,Jogos!M:M)</f>
        <v>Paulista Sub-17 2023</v>
      </c>
      <c r="E93" s="1">
        <v>14</v>
      </c>
      <c r="F93" t="s">
        <v>190</v>
      </c>
      <c r="I93" s="1">
        <f>IF(IF(H93="",_xlfn.XLOOKUP(C93,Jogos!$A:$A,Jogos!$P:$P)-G93,H93)&lt;0,0,IF(H93="",_xlfn.XLOOKUP(C93,Jogos!$A:$A,Jogos!$P:$P)-G93,H93))</f>
        <v>80</v>
      </c>
    </row>
    <row r="94" spans="1:9" x14ac:dyDescent="0.25">
      <c r="A94" s="2" t="str">
        <f>_xlfn.XLOOKUP(C94,Jogos!A:A,Jogos!B:B)</f>
        <v>https://www.ogol.com.br/jogo.php?id=9306679</v>
      </c>
      <c r="B94" s="1">
        <v>93</v>
      </c>
      <c r="C94" s="1">
        <v>199</v>
      </c>
      <c r="D94" s="1" t="str">
        <f>_xlfn.XLOOKUP(C94,Jogos!A:A,Jogos!M:M)</f>
        <v>Paulista Sub-17 2023</v>
      </c>
      <c r="E94" s="1">
        <v>13</v>
      </c>
      <c r="F94" t="s">
        <v>137</v>
      </c>
      <c r="G94" s="1">
        <v>86</v>
      </c>
      <c r="I94" s="1">
        <f>IF(IF(H94="",_xlfn.XLOOKUP(C94,Jogos!$A:$A,Jogos!$P:$P)-G94,H94)&lt;0,0,IF(H94="",_xlfn.XLOOKUP(C94,Jogos!$A:$A,Jogos!$P:$P)-G94,H94))</f>
        <v>0</v>
      </c>
    </row>
    <row r="95" spans="1:9" x14ac:dyDescent="0.25">
      <c r="A95" s="2" t="str">
        <f>_xlfn.XLOOKUP(C95,Jogos!A:A,Jogos!B:B)</f>
        <v>https://www.ogol.com.br/jogo.php?id=9306679</v>
      </c>
      <c r="B95" s="1">
        <v>94</v>
      </c>
      <c r="C95" s="1">
        <v>199</v>
      </c>
      <c r="D95" s="1" t="str">
        <f>_xlfn.XLOOKUP(C95,Jogos!A:A,Jogos!M:M)</f>
        <v>Paulista Sub-17 2023</v>
      </c>
      <c r="E95" s="1">
        <v>15</v>
      </c>
      <c r="F95" t="s">
        <v>201</v>
      </c>
      <c r="I95" s="1">
        <f>IF(IF(H95="",_xlfn.XLOOKUP(C95,Jogos!$A:$A,Jogos!$P:$P)-G95,H95)&lt;0,0,IF(H95="",_xlfn.XLOOKUP(C95,Jogos!$A:$A,Jogos!$P:$P)-G95,H95))</f>
        <v>80</v>
      </c>
    </row>
    <row r="96" spans="1:9" x14ac:dyDescent="0.25">
      <c r="A96" s="2" t="str">
        <f>_xlfn.XLOOKUP(C96,Jogos!A:A,Jogos!B:B)</f>
        <v>https://www.ogol.com.br/jogo.php?id=9306679</v>
      </c>
      <c r="B96" s="1">
        <v>95</v>
      </c>
      <c r="C96" s="1">
        <v>199</v>
      </c>
      <c r="D96" s="1" t="str">
        <f>_xlfn.XLOOKUP(C96,Jogos!A:A,Jogos!M:M)</f>
        <v>Paulista Sub-17 2023</v>
      </c>
      <c r="E96" s="1">
        <v>16</v>
      </c>
      <c r="F96" t="s">
        <v>128</v>
      </c>
      <c r="I96" s="1">
        <f>IF(IF(H96="",_xlfn.XLOOKUP(C96,Jogos!$A:$A,Jogos!$P:$P)-G96,H96)&lt;0,0,IF(H96="",_xlfn.XLOOKUP(C96,Jogos!$A:$A,Jogos!$P:$P)-G96,H96))</f>
        <v>80</v>
      </c>
    </row>
    <row r="97" spans="1:9" x14ac:dyDescent="0.25">
      <c r="A97" s="2" t="str">
        <f>_xlfn.XLOOKUP(C97,Jogos!A:A,Jogos!B:B)</f>
        <v>https://www.ogol.com.br/jogo.php?id=9306679</v>
      </c>
      <c r="B97" s="1">
        <v>96</v>
      </c>
      <c r="C97" s="1">
        <v>199</v>
      </c>
      <c r="D97" s="1" t="str">
        <f>_xlfn.XLOOKUP(C97,Jogos!A:A,Jogos!M:M)</f>
        <v>Paulista Sub-17 2023</v>
      </c>
      <c r="E97" s="1">
        <v>17</v>
      </c>
      <c r="F97" t="s">
        <v>220</v>
      </c>
      <c r="I97" s="1">
        <f>IF(IF(H97="",_xlfn.XLOOKUP(C97,Jogos!$A:$A,Jogos!$P:$P)-G97,H97)&lt;0,0,IF(H97="",_xlfn.XLOOKUP(C97,Jogos!$A:$A,Jogos!$P:$P)-G97,H97))</f>
        <v>80</v>
      </c>
    </row>
    <row r="98" spans="1:9" x14ac:dyDescent="0.25">
      <c r="A98" s="2" t="str">
        <f>_xlfn.XLOOKUP(C98,Jogos!A:A,Jogos!B:B)</f>
        <v>https://www.ogol.com.br/jogo.php?id=9306679</v>
      </c>
      <c r="B98" s="1">
        <v>97</v>
      </c>
      <c r="C98" s="1">
        <v>199</v>
      </c>
      <c r="D98" s="1" t="str">
        <f>_xlfn.XLOOKUP(C98,Jogos!A:A,Jogos!M:M)</f>
        <v>Paulista Sub-17 2023</v>
      </c>
      <c r="E98" s="1">
        <v>18</v>
      </c>
      <c r="F98" t="s">
        <v>192</v>
      </c>
      <c r="G98" s="1">
        <v>53</v>
      </c>
      <c r="I98" s="1">
        <f>IF(IF(H98="",_xlfn.XLOOKUP(C98,Jogos!$A:$A,Jogos!$P:$P)-G98,H98)&lt;0,0,IF(H98="",_xlfn.XLOOKUP(C98,Jogos!$A:$A,Jogos!$P:$P)-G98,H98))</f>
        <v>27</v>
      </c>
    </row>
    <row r="99" spans="1:9" x14ac:dyDescent="0.25">
      <c r="A99" s="2" t="str">
        <f>_xlfn.XLOOKUP(C99,Jogos!A:A,Jogos!B:B)</f>
        <v>https://www.ogol.com.br/jogo.php?id=9306679</v>
      </c>
      <c r="B99" s="1">
        <v>98</v>
      </c>
      <c r="C99" s="1">
        <v>199</v>
      </c>
      <c r="D99" s="1" t="str">
        <f>_xlfn.XLOOKUP(C99,Jogos!A:A,Jogos!M:M)</f>
        <v>Paulista Sub-17 2023</v>
      </c>
      <c r="E99" s="1">
        <v>19</v>
      </c>
      <c r="F99" t="s">
        <v>133</v>
      </c>
      <c r="I99" s="1">
        <f>IF(IF(H99="",_xlfn.XLOOKUP(C99,Jogos!$A:$A,Jogos!$P:$P)-G99,H99)&lt;0,0,IF(H99="",_xlfn.XLOOKUP(C99,Jogos!$A:$A,Jogos!$P:$P)-G99,H99))</f>
        <v>80</v>
      </c>
    </row>
    <row r="100" spans="1:9" x14ac:dyDescent="0.25">
      <c r="A100" s="2" t="str">
        <f>_xlfn.XLOOKUP(C100,Jogos!A:A,Jogos!B:B)</f>
        <v>https://www.ogol.com.br/jogo.php?id=9306679</v>
      </c>
      <c r="B100" s="1">
        <v>99</v>
      </c>
      <c r="C100" s="1">
        <v>199</v>
      </c>
      <c r="D100" s="1" t="str">
        <f>_xlfn.XLOOKUP(C100,Jogos!A:A,Jogos!M:M)</f>
        <v>Paulista Sub-17 2023</v>
      </c>
      <c r="E100" s="1">
        <v>20</v>
      </c>
      <c r="F100" t="s">
        <v>132</v>
      </c>
      <c r="I100" s="1">
        <f>IF(IF(H100="",_xlfn.XLOOKUP(C100,Jogos!$A:$A,Jogos!$P:$P)-G100,H100)&lt;0,0,IF(H100="",_xlfn.XLOOKUP(C100,Jogos!$A:$A,Jogos!$P:$P)-G100,H100))</f>
        <v>80</v>
      </c>
    </row>
    <row r="101" spans="1:9" x14ac:dyDescent="0.25">
      <c r="A101" s="2" t="str">
        <f>_xlfn.XLOOKUP(C101,Jogos!A:A,Jogos!B:B)</f>
        <v>https://www.ogol.com.br/jogo.php?id=9306715</v>
      </c>
      <c r="B101" s="1">
        <v>100</v>
      </c>
      <c r="C101" s="1">
        <v>200</v>
      </c>
      <c r="D101" s="1" t="str">
        <f>_xlfn.XLOOKUP(C101,Jogos!A:A,Jogos!M:M)</f>
        <v>Paulista Sub-17 2023</v>
      </c>
      <c r="E101" s="1">
        <v>1</v>
      </c>
      <c r="F101" t="s">
        <v>124</v>
      </c>
      <c r="H101" s="1">
        <v>41</v>
      </c>
      <c r="I101" s="1">
        <f>IF(IF(H101="",_xlfn.XLOOKUP(C101,Jogos!$A:$A,Jogos!$P:$P)-G101,H101)&lt;0,0,IF(H101="",_xlfn.XLOOKUP(C101,Jogos!$A:$A,Jogos!$P:$P)-G101,H101))</f>
        <v>41</v>
      </c>
    </row>
    <row r="102" spans="1:9" x14ac:dyDescent="0.25">
      <c r="A102" s="2" t="str">
        <f>_xlfn.XLOOKUP(C102,Jogos!A:A,Jogos!B:B)</f>
        <v>https://www.ogol.com.br/jogo.php?id=9306715</v>
      </c>
      <c r="B102" s="1">
        <v>101</v>
      </c>
      <c r="C102" s="1">
        <v>200</v>
      </c>
      <c r="D102" s="1" t="str">
        <f>_xlfn.XLOOKUP(C102,Jogos!A:A,Jogos!M:M)</f>
        <v>Paulista Sub-17 2023</v>
      </c>
      <c r="E102" s="1">
        <v>2</v>
      </c>
      <c r="F102" t="s">
        <v>223</v>
      </c>
      <c r="H102" s="1">
        <v>52</v>
      </c>
      <c r="I102" s="1">
        <f>IF(IF(H102="",_xlfn.XLOOKUP(C102,Jogos!$A:$A,Jogos!$P:$P)-G102,H102)&lt;0,0,IF(H102="",_xlfn.XLOOKUP(C102,Jogos!$A:$A,Jogos!$P:$P)-G102,H102))</f>
        <v>52</v>
      </c>
    </row>
    <row r="103" spans="1:9" x14ac:dyDescent="0.25">
      <c r="A103" s="2" t="str">
        <f>_xlfn.XLOOKUP(C103,Jogos!A:A,Jogos!B:B)</f>
        <v>https://www.ogol.com.br/jogo.php?id=9306715</v>
      </c>
      <c r="B103" s="1">
        <v>102</v>
      </c>
      <c r="C103" s="1">
        <v>200</v>
      </c>
      <c r="D103" s="1" t="str">
        <f>_xlfn.XLOOKUP(C103,Jogos!A:A,Jogos!M:M)</f>
        <v>Paulista Sub-17 2023</v>
      </c>
      <c r="E103" s="1">
        <v>3</v>
      </c>
      <c r="F103" t="s">
        <v>125</v>
      </c>
      <c r="I103" s="1">
        <f>IF(IF(H103="",_xlfn.XLOOKUP(C103,Jogos!$A:$A,Jogos!$P:$P)-G103,H103)&lt;0,0,IF(H103="",_xlfn.XLOOKUP(C103,Jogos!$A:$A,Jogos!$P:$P)-G103,H103))</f>
        <v>80</v>
      </c>
    </row>
    <row r="104" spans="1:9" x14ac:dyDescent="0.25">
      <c r="A104" s="2" t="str">
        <f>_xlfn.XLOOKUP(C104,Jogos!A:A,Jogos!B:B)</f>
        <v>https://www.ogol.com.br/jogo.php?id=9306715</v>
      </c>
      <c r="B104" s="1">
        <v>103</v>
      </c>
      <c r="C104" s="1">
        <v>200</v>
      </c>
      <c r="D104" s="1" t="str">
        <f>_xlfn.XLOOKUP(C104,Jogos!A:A,Jogos!M:M)</f>
        <v>Paulista Sub-17 2023</v>
      </c>
      <c r="E104" s="1">
        <v>4</v>
      </c>
      <c r="F104" t="s">
        <v>126</v>
      </c>
      <c r="H104" s="1">
        <v>63</v>
      </c>
      <c r="I104" s="1">
        <f>IF(IF(H104="",_xlfn.XLOOKUP(C104,Jogos!$A:$A,Jogos!$P:$P)-G104,H104)&lt;0,0,IF(H104="",_xlfn.XLOOKUP(C104,Jogos!$A:$A,Jogos!$P:$P)-G104,H104))</f>
        <v>63</v>
      </c>
    </row>
    <row r="105" spans="1:9" x14ac:dyDescent="0.25">
      <c r="A105" s="2" t="str">
        <f>_xlfn.XLOOKUP(C105,Jogos!A:A,Jogos!B:B)</f>
        <v>https://www.ogol.com.br/jogo.php?id=9306715</v>
      </c>
      <c r="B105" s="1">
        <v>104</v>
      </c>
      <c r="C105" s="1">
        <v>200</v>
      </c>
      <c r="D105" s="1" t="str">
        <f>_xlfn.XLOOKUP(C105,Jogos!A:A,Jogos!M:M)</f>
        <v>Paulista Sub-17 2023</v>
      </c>
      <c r="E105" s="1">
        <v>6</v>
      </c>
      <c r="F105" t="s">
        <v>136</v>
      </c>
      <c r="H105" s="1">
        <v>63</v>
      </c>
      <c r="I105" s="1">
        <f>IF(IF(H105="",_xlfn.XLOOKUP(C105,Jogos!$A:$A,Jogos!$P:$P)-G105,H105)&lt;0,0,IF(H105="",_xlfn.XLOOKUP(C105,Jogos!$A:$A,Jogos!$P:$P)-G105,H105))</f>
        <v>63</v>
      </c>
    </row>
    <row r="106" spans="1:9" x14ac:dyDescent="0.25">
      <c r="A106" s="2" t="str">
        <f>_xlfn.XLOOKUP(C106,Jogos!A:A,Jogos!B:B)</f>
        <v>https://www.ogol.com.br/jogo.php?id=9306715</v>
      </c>
      <c r="B106" s="1">
        <v>105</v>
      </c>
      <c r="C106" s="1">
        <v>200</v>
      </c>
      <c r="D106" s="1" t="str">
        <f>_xlfn.XLOOKUP(C106,Jogos!A:A,Jogos!M:M)</f>
        <v>Paulista Sub-17 2023</v>
      </c>
      <c r="E106" s="1">
        <v>5</v>
      </c>
      <c r="F106" t="s">
        <v>127</v>
      </c>
      <c r="I106" s="1">
        <f>IF(IF(H106="",_xlfn.XLOOKUP(C106,Jogos!$A:$A,Jogos!$P:$P)-G106,H106)&lt;0,0,IF(H106="",_xlfn.XLOOKUP(C106,Jogos!$A:$A,Jogos!$P:$P)-G106,H106))</f>
        <v>80</v>
      </c>
    </row>
    <row r="107" spans="1:9" x14ac:dyDescent="0.25">
      <c r="A107" s="2" t="str">
        <f>_xlfn.XLOOKUP(C107,Jogos!A:A,Jogos!B:B)</f>
        <v>https://www.ogol.com.br/jogo.php?id=9306715</v>
      </c>
      <c r="B107" s="1">
        <v>106</v>
      </c>
      <c r="C107" s="1">
        <v>200</v>
      </c>
      <c r="D107" s="1" t="str">
        <f>_xlfn.XLOOKUP(C107,Jogos!A:A,Jogos!M:M)</f>
        <v>Paulista Sub-17 2023</v>
      </c>
      <c r="E107" s="1">
        <v>7</v>
      </c>
      <c r="F107" t="s">
        <v>131</v>
      </c>
      <c r="I107" s="1">
        <f>IF(IF(H107="",_xlfn.XLOOKUP(C107,Jogos!$A:$A,Jogos!$P:$P)-G107,H107)&lt;0,0,IF(H107="",_xlfn.XLOOKUP(C107,Jogos!$A:$A,Jogos!$P:$P)-G107,H107))</f>
        <v>80</v>
      </c>
    </row>
    <row r="108" spans="1:9" x14ac:dyDescent="0.25">
      <c r="A108" s="2" t="str">
        <f>_xlfn.XLOOKUP(C108,Jogos!A:A,Jogos!B:B)</f>
        <v>https://www.ogol.com.br/jogo.php?id=9306715</v>
      </c>
      <c r="B108" s="1">
        <v>107</v>
      </c>
      <c r="C108" s="1">
        <v>200</v>
      </c>
      <c r="D108" s="1" t="str">
        <f>_xlfn.XLOOKUP(C108,Jogos!A:A,Jogos!M:M)</f>
        <v>Paulista Sub-17 2023</v>
      </c>
      <c r="E108" s="1">
        <v>8</v>
      </c>
      <c r="F108" t="s">
        <v>129</v>
      </c>
      <c r="H108" s="1">
        <v>41</v>
      </c>
      <c r="I108" s="1">
        <f>IF(IF(H108="",_xlfn.XLOOKUP(C108,Jogos!$A:$A,Jogos!$P:$P)-G108,H108)&lt;0,0,IF(H108="",_xlfn.XLOOKUP(C108,Jogos!$A:$A,Jogos!$P:$P)-G108,H108))</f>
        <v>41</v>
      </c>
    </row>
    <row r="109" spans="1:9" x14ac:dyDescent="0.25">
      <c r="A109" s="2" t="str">
        <f>_xlfn.XLOOKUP(C109,Jogos!A:A,Jogos!B:B)</f>
        <v>https://www.ogol.com.br/jogo.php?id=9306715</v>
      </c>
      <c r="B109" s="1">
        <v>108</v>
      </c>
      <c r="C109" s="1">
        <v>200</v>
      </c>
      <c r="D109" s="1" t="str">
        <f>_xlfn.XLOOKUP(C109,Jogos!A:A,Jogos!M:M)</f>
        <v>Paulista Sub-17 2023</v>
      </c>
      <c r="E109" s="1">
        <v>10</v>
      </c>
      <c r="F109" t="s">
        <v>130</v>
      </c>
      <c r="H109" s="1">
        <v>19</v>
      </c>
      <c r="I109" s="1">
        <f>IF(IF(H109="",_xlfn.XLOOKUP(C109,Jogos!$A:$A,Jogos!$P:$P)-G109,H109)&lt;0,0,IF(H109="",_xlfn.XLOOKUP(C109,Jogos!$A:$A,Jogos!$P:$P)-G109,H109))</f>
        <v>19</v>
      </c>
    </row>
    <row r="110" spans="1:9" x14ac:dyDescent="0.25">
      <c r="A110" s="2" t="str">
        <f>_xlfn.XLOOKUP(C110,Jogos!A:A,Jogos!B:B)</f>
        <v>https://www.ogol.com.br/jogo.php?id=9306715</v>
      </c>
      <c r="B110" s="1">
        <v>109</v>
      </c>
      <c r="C110" s="1">
        <v>200</v>
      </c>
      <c r="D110" s="1" t="str">
        <f>_xlfn.XLOOKUP(C110,Jogos!A:A,Jogos!M:M)</f>
        <v>Paulista Sub-17 2023</v>
      </c>
      <c r="E110" s="1">
        <v>11</v>
      </c>
      <c r="F110" t="s">
        <v>139</v>
      </c>
      <c r="I110" s="1">
        <f>IF(IF(H110="",_xlfn.XLOOKUP(C110,Jogos!$A:$A,Jogos!$P:$P)-G110,H110)&lt;0,0,IF(H110="",_xlfn.XLOOKUP(C110,Jogos!$A:$A,Jogos!$P:$P)-G110,H110))</f>
        <v>80</v>
      </c>
    </row>
    <row r="111" spans="1:9" x14ac:dyDescent="0.25">
      <c r="A111" s="2" t="str">
        <f>_xlfn.XLOOKUP(C111,Jogos!A:A,Jogos!B:B)</f>
        <v>https://www.ogol.com.br/jogo.php?id=9306715</v>
      </c>
      <c r="B111" s="1">
        <v>110</v>
      </c>
      <c r="C111" s="1">
        <v>200</v>
      </c>
      <c r="D111" s="1" t="str">
        <f>_xlfn.XLOOKUP(C111,Jogos!A:A,Jogos!M:M)</f>
        <v>Paulista Sub-17 2023</v>
      </c>
      <c r="E111" s="1">
        <v>9</v>
      </c>
      <c r="F111" t="s">
        <v>141</v>
      </c>
      <c r="H111" s="1">
        <v>52</v>
      </c>
      <c r="I111" s="1">
        <f>IF(IF(H111="",_xlfn.XLOOKUP(C111,Jogos!$A:$A,Jogos!$P:$P)-G111,H111)&lt;0,0,IF(H111="",_xlfn.XLOOKUP(C111,Jogos!$A:$A,Jogos!$P:$P)-G111,H111))</f>
        <v>52</v>
      </c>
    </row>
    <row r="112" spans="1:9" x14ac:dyDescent="0.25">
      <c r="A112" s="2" t="str">
        <f>_xlfn.XLOOKUP(C112,Jogos!A:A,Jogos!B:B)</f>
        <v>https://www.ogol.com.br/jogo.php?id=9306715</v>
      </c>
      <c r="B112" s="1">
        <v>111</v>
      </c>
      <c r="C112" s="1">
        <v>200</v>
      </c>
      <c r="D112" s="1" t="str">
        <f>_xlfn.XLOOKUP(C112,Jogos!A:A,Jogos!M:M)</f>
        <v>Paulista Sub-17 2023</v>
      </c>
      <c r="E112" s="1">
        <v>12</v>
      </c>
      <c r="F112" t="s">
        <v>134</v>
      </c>
      <c r="G112" s="1">
        <v>41</v>
      </c>
      <c r="I112" s="1">
        <f>IF(IF(H112="",_xlfn.XLOOKUP(C112,Jogos!$A:$A,Jogos!$P:$P)-G112,H112)&lt;0,0,IF(H112="",_xlfn.XLOOKUP(C112,Jogos!$A:$A,Jogos!$P:$P)-G112,H112))</f>
        <v>39</v>
      </c>
    </row>
    <row r="113" spans="1:9" x14ac:dyDescent="0.25">
      <c r="A113" s="2" t="str">
        <f>_xlfn.XLOOKUP(C113,Jogos!A:A,Jogos!B:B)</f>
        <v>https://www.ogol.com.br/jogo.php?id=9306715</v>
      </c>
      <c r="B113" s="1">
        <v>112</v>
      </c>
      <c r="C113" s="1">
        <v>200</v>
      </c>
      <c r="D113" s="1" t="str">
        <f>_xlfn.XLOOKUP(C113,Jogos!A:A,Jogos!M:M)</f>
        <v>Paulista Sub-17 2023</v>
      </c>
      <c r="E113" s="1">
        <v>13</v>
      </c>
      <c r="F113" t="s">
        <v>190</v>
      </c>
      <c r="G113" s="1">
        <v>63</v>
      </c>
      <c r="I113" s="1">
        <f>IF(IF(H113="",_xlfn.XLOOKUP(C113,Jogos!$A:$A,Jogos!$P:$P)-G113,H113)&lt;0,0,IF(H113="",_xlfn.XLOOKUP(C113,Jogos!$A:$A,Jogos!$P:$P)-G113,H113))</f>
        <v>17</v>
      </c>
    </row>
    <row r="114" spans="1:9" x14ac:dyDescent="0.25">
      <c r="A114" s="2" t="str">
        <f>_xlfn.XLOOKUP(C114,Jogos!A:A,Jogos!B:B)</f>
        <v>https://www.ogol.com.br/jogo.php?id=9306715</v>
      </c>
      <c r="B114" s="1">
        <v>113</v>
      </c>
      <c r="C114" s="1">
        <v>200</v>
      </c>
      <c r="D114" s="1" t="str">
        <f>_xlfn.XLOOKUP(C114,Jogos!A:A,Jogos!M:M)</f>
        <v>Paulista Sub-17 2023</v>
      </c>
      <c r="E114" s="1">
        <v>14</v>
      </c>
      <c r="F114" t="s">
        <v>135</v>
      </c>
      <c r="G114" s="1">
        <v>52</v>
      </c>
      <c r="I114" s="1">
        <f>IF(IF(H114="",_xlfn.XLOOKUP(C114,Jogos!$A:$A,Jogos!$P:$P)-G114,H114)&lt;0,0,IF(H114="",_xlfn.XLOOKUP(C114,Jogos!$A:$A,Jogos!$P:$P)-G114,H114))</f>
        <v>28</v>
      </c>
    </row>
    <row r="115" spans="1:9" x14ac:dyDescent="0.25">
      <c r="A115" s="2" t="str">
        <f>_xlfn.XLOOKUP(C115,Jogos!A:A,Jogos!B:B)</f>
        <v>https://www.ogol.com.br/jogo.php?id=9306715</v>
      </c>
      <c r="B115" s="1">
        <v>114</v>
      </c>
      <c r="C115" s="1">
        <v>200</v>
      </c>
      <c r="D115" s="1" t="str">
        <f>_xlfn.XLOOKUP(C115,Jogos!A:A,Jogos!M:M)</f>
        <v>Paulista Sub-17 2023</v>
      </c>
      <c r="E115" s="1">
        <v>15</v>
      </c>
      <c r="F115" t="s">
        <v>137</v>
      </c>
      <c r="I115" s="1">
        <f>IF(IF(H115="",_xlfn.XLOOKUP(C115,Jogos!$A:$A,Jogos!$P:$P)-G115,H115)&lt;0,0,IF(H115="",_xlfn.XLOOKUP(C115,Jogos!$A:$A,Jogos!$P:$P)-G115,H115))</f>
        <v>80</v>
      </c>
    </row>
    <row r="116" spans="1:9" x14ac:dyDescent="0.25">
      <c r="A116" s="2" t="str">
        <f>_xlfn.XLOOKUP(C116,Jogos!A:A,Jogos!B:B)</f>
        <v>https://www.ogol.com.br/jogo.php?id=9306715</v>
      </c>
      <c r="B116" s="1">
        <v>115</v>
      </c>
      <c r="C116" s="1">
        <v>200</v>
      </c>
      <c r="D116" s="1" t="str">
        <f>_xlfn.XLOOKUP(C116,Jogos!A:A,Jogos!M:M)</f>
        <v>Paulista Sub-17 2023</v>
      </c>
      <c r="E116" s="1">
        <v>16</v>
      </c>
      <c r="F116" t="s">
        <v>128</v>
      </c>
      <c r="G116" s="1">
        <v>41</v>
      </c>
      <c r="I116" s="1">
        <f>IF(IF(H116="",_xlfn.XLOOKUP(C116,Jogos!$A:$A,Jogos!$P:$P)-G116,H116)&lt;0,0,IF(H116="",_xlfn.XLOOKUP(C116,Jogos!$A:$A,Jogos!$P:$P)-G116,H116))</f>
        <v>39</v>
      </c>
    </row>
    <row r="117" spans="1:9" x14ac:dyDescent="0.25">
      <c r="A117" s="2" t="str">
        <f>_xlfn.XLOOKUP(C117,Jogos!A:A,Jogos!B:B)</f>
        <v>https://www.ogol.com.br/jogo.php?id=9306715</v>
      </c>
      <c r="B117" s="1">
        <v>116</v>
      </c>
      <c r="C117" s="1">
        <v>200</v>
      </c>
      <c r="D117" s="1" t="str">
        <f>_xlfn.XLOOKUP(C117,Jogos!A:A,Jogos!M:M)</f>
        <v>Paulista Sub-17 2023</v>
      </c>
      <c r="E117" s="1">
        <v>19</v>
      </c>
      <c r="F117" t="s">
        <v>133</v>
      </c>
      <c r="G117" s="1">
        <v>52</v>
      </c>
      <c r="I117" s="1">
        <f>IF(IF(H117="",_xlfn.XLOOKUP(C117,Jogos!$A:$A,Jogos!$P:$P)-G117,H117)&lt;0,0,IF(H117="",_xlfn.XLOOKUP(C117,Jogos!$A:$A,Jogos!$P:$P)-G117,H117))</f>
        <v>28</v>
      </c>
    </row>
    <row r="118" spans="1:9" x14ac:dyDescent="0.25">
      <c r="A118" s="2" t="str">
        <f>_xlfn.XLOOKUP(C118,Jogos!A:A,Jogos!B:B)</f>
        <v>https://www.ogol.com.br/jogo.php?id=9306715</v>
      </c>
      <c r="B118" s="1">
        <v>117</v>
      </c>
      <c r="C118" s="1">
        <v>200</v>
      </c>
      <c r="D118" s="1" t="str">
        <f>_xlfn.XLOOKUP(C118,Jogos!A:A,Jogos!M:M)</f>
        <v>Paulista Sub-17 2023</v>
      </c>
      <c r="E118" s="1">
        <v>17</v>
      </c>
      <c r="F118" t="s">
        <v>220</v>
      </c>
      <c r="G118" s="1">
        <v>63</v>
      </c>
      <c r="I118" s="1">
        <f>IF(IF(H118="",_xlfn.XLOOKUP(C118,Jogos!$A:$A,Jogos!$P:$P)-G118,H118)&lt;0,0,IF(H118="",_xlfn.XLOOKUP(C118,Jogos!$A:$A,Jogos!$P:$P)-G118,H118))</f>
        <v>17</v>
      </c>
    </row>
    <row r="119" spans="1:9" x14ac:dyDescent="0.25">
      <c r="A119" s="2" t="str">
        <f>_xlfn.XLOOKUP(C119,Jogos!A:A,Jogos!B:B)</f>
        <v>https://www.ogol.com.br/jogo.php?id=9306715</v>
      </c>
      <c r="B119" s="1">
        <v>118</v>
      </c>
      <c r="C119" s="1">
        <v>200</v>
      </c>
      <c r="D119" s="1" t="str">
        <f>_xlfn.XLOOKUP(C119,Jogos!A:A,Jogos!M:M)</f>
        <v>Paulista Sub-17 2023</v>
      </c>
      <c r="E119" s="1">
        <v>18</v>
      </c>
      <c r="F119" t="s">
        <v>192</v>
      </c>
      <c r="I119" s="1">
        <f>IF(IF(H119="",_xlfn.XLOOKUP(C119,Jogos!$A:$A,Jogos!$P:$P)-G119,H119)&lt;0,0,IF(H119="",_xlfn.XLOOKUP(C119,Jogos!$A:$A,Jogos!$P:$P)-G119,H119))</f>
        <v>80</v>
      </c>
    </row>
    <row r="120" spans="1:9" x14ac:dyDescent="0.25">
      <c r="A120" s="2" t="str">
        <f>_xlfn.XLOOKUP(C120,Jogos!A:A,Jogos!B:B)</f>
        <v>https://www.ogol.com.br/jogo.php?id=9306715</v>
      </c>
      <c r="B120" s="1">
        <v>119</v>
      </c>
      <c r="C120" s="1">
        <v>200</v>
      </c>
      <c r="D120" s="1" t="str">
        <f>_xlfn.XLOOKUP(C120,Jogos!A:A,Jogos!M:M)</f>
        <v>Paulista Sub-17 2023</v>
      </c>
      <c r="E120" s="1">
        <v>20</v>
      </c>
      <c r="F120" t="s">
        <v>132</v>
      </c>
      <c r="G120" s="1">
        <v>19</v>
      </c>
      <c r="I120" s="1">
        <f>IF(IF(H120="",_xlfn.XLOOKUP(C120,Jogos!$A:$A,Jogos!$P:$P)-G120,H120)&lt;0,0,IF(H120="",_xlfn.XLOOKUP(C120,Jogos!$A:$A,Jogos!$P:$P)-G120,H120))</f>
        <v>61</v>
      </c>
    </row>
    <row r="121" spans="1:9" x14ac:dyDescent="0.25">
      <c r="A121" s="2" t="str">
        <f>_xlfn.XLOOKUP(C121,Jogos!A:A,Jogos!B:B)</f>
        <v>https://www.ogol.com.br/jogo.php?id=9306752</v>
      </c>
      <c r="B121" s="1">
        <v>120</v>
      </c>
      <c r="C121" s="1">
        <v>201</v>
      </c>
      <c r="D121" s="1" t="str">
        <f>_xlfn.XLOOKUP(C121,Jogos!A:A,Jogos!M:M)</f>
        <v>Paulista Sub-17 2023</v>
      </c>
      <c r="E121" s="1">
        <v>1</v>
      </c>
      <c r="F121" t="s">
        <v>191</v>
      </c>
      <c r="H121" s="1">
        <v>41</v>
      </c>
      <c r="I121" s="1">
        <f>IF(IF(H121="",_xlfn.XLOOKUP(C121,Jogos!$A:$A,Jogos!$P:$P)-G121,H121)&lt;0,0,IF(H121="",_xlfn.XLOOKUP(C121,Jogos!$A:$A,Jogos!$P:$P)-G121,H121))</f>
        <v>41</v>
      </c>
    </row>
    <row r="122" spans="1:9" x14ac:dyDescent="0.25">
      <c r="A122" s="2" t="str">
        <f>_xlfn.XLOOKUP(C122,Jogos!A:A,Jogos!B:B)</f>
        <v>https://www.ogol.com.br/jogo.php?id=9306752</v>
      </c>
      <c r="B122" s="1">
        <v>121</v>
      </c>
      <c r="C122" s="1">
        <v>201</v>
      </c>
      <c r="D122" s="1" t="str">
        <f>_xlfn.XLOOKUP(C122,Jogos!A:A,Jogos!M:M)</f>
        <v>Paulista Sub-17 2023</v>
      </c>
      <c r="E122" s="1">
        <v>2</v>
      </c>
      <c r="F122" t="s">
        <v>223</v>
      </c>
      <c r="I122" s="1">
        <f>IF(IF(H122="",_xlfn.XLOOKUP(C122,Jogos!$A:$A,Jogos!$P:$P)-G122,H122)&lt;0,0,IF(H122="",_xlfn.XLOOKUP(C122,Jogos!$A:$A,Jogos!$P:$P)-G122,H122))</f>
        <v>80</v>
      </c>
    </row>
    <row r="123" spans="1:9" x14ac:dyDescent="0.25">
      <c r="A123" s="2" t="str">
        <f>_xlfn.XLOOKUP(C123,Jogos!A:A,Jogos!B:B)</f>
        <v>https://www.ogol.com.br/jogo.php?id=9306752</v>
      </c>
      <c r="B123" s="1">
        <v>122</v>
      </c>
      <c r="C123" s="1">
        <v>201</v>
      </c>
      <c r="D123" s="1" t="str">
        <f>_xlfn.XLOOKUP(C123,Jogos!A:A,Jogos!M:M)</f>
        <v>Paulista Sub-17 2023</v>
      </c>
      <c r="E123" s="1">
        <v>3</v>
      </c>
      <c r="F123" t="s">
        <v>125</v>
      </c>
      <c r="H123" s="1">
        <v>62</v>
      </c>
      <c r="I123" s="1">
        <f>IF(IF(H123="",_xlfn.XLOOKUP(C123,Jogos!$A:$A,Jogos!$P:$P)-G123,H123)&lt;0,0,IF(H123="",_xlfn.XLOOKUP(C123,Jogos!$A:$A,Jogos!$P:$P)-G123,H123))</f>
        <v>62</v>
      </c>
    </row>
    <row r="124" spans="1:9" x14ac:dyDescent="0.25">
      <c r="A124" s="2" t="str">
        <f>_xlfn.XLOOKUP(C124,Jogos!A:A,Jogos!B:B)</f>
        <v>https://www.ogol.com.br/jogo.php?id=9306752</v>
      </c>
      <c r="B124" s="1">
        <v>123</v>
      </c>
      <c r="C124" s="1">
        <v>201</v>
      </c>
      <c r="D124" s="1" t="str">
        <f>_xlfn.XLOOKUP(C124,Jogos!A:A,Jogos!M:M)</f>
        <v>Paulista Sub-17 2023</v>
      </c>
      <c r="E124" s="1">
        <v>4</v>
      </c>
      <c r="F124" t="s">
        <v>126</v>
      </c>
      <c r="I124" s="1">
        <f>IF(IF(H124="",_xlfn.XLOOKUP(C124,Jogos!$A:$A,Jogos!$P:$P)-G124,H124)&lt;0,0,IF(H124="",_xlfn.XLOOKUP(C124,Jogos!$A:$A,Jogos!$P:$P)-G124,H124))</f>
        <v>80</v>
      </c>
    </row>
    <row r="125" spans="1:9" x14ac:dyDescent="0.25">
      <c r="A125" s="2" t="str">
        <f>_xlfn.XLOOKUP(C125,Jogos!A:A,Jogos!B:B)</f>
        <v>https://www.ogol.com.br/jogo.php?id=9306752</v>
      </c>
      <c r="B125" s="1">
        <v>124</v>
      </c>
      <c r="C125" s="1">
        <v>201</v>
      </c>
      <c r="D125" s="1" t="str">
        <f>_xlfn.XLOOKUP(C125,Jogos!A:A,Jogos!M:M)</f>
        <v>Paulista Sub-17 2023</v>
      </c>
      <c r="E125" s="1">
        <v>6</v>
      </c>
      <c r="F125" t="s">
        <v>136</v>
      </c>
      <c r="H125" s="1">
        <v>72</v>
      </c>
      <c r="I125" s="1">
        <f>IF(IF(H125="",_xlfn.XLOOKUP(C125,Jogos!$A:$A,Jogos!$P:$P)-G125,H125)&lt;0,0,IF(H125="",_xlfn.XLOOKUP(C125,Jogos!$A:$A,Jogos!$P:$P)-G125,H125))</f>
        <v>72</v>
      </c>
    </row>
    <row r="126" spans="1:9" x14ac:dyDescent="0.25">
      <c r="A126" s="2" t="str">
        <f>_xlfn.XLOOKUP(C126,Jogos!A:A,Jogos!B:B)</f>
        <v>https://www.ogol.com.br/jogo.php?id=9306752</v>
      </c>
      <c r="B126" s="1">
        <v>125</v>
      </c>
      <c r="C126" s="1">
        <v>201</v>
      </c>
      <c r="D126" s="1" t="str">
        <f>_xlfn.XLOOKUP(C126,Jogos!A:A,Jogos!M:M)</f>
        <v>Paulista Sub-17 2023</v>
      </c>
      <c r="E126" s="1">
        <v>5</v>
      </c>
      <c r="F126" t="s">
        <v>127</v>
      </c>
      <c r="I126" s="1">
        <f>IF(IF(H126="",_xlfn.XLOOKUP(C126,Jogos!$A:$A,Jogos!$P:$P)-G126,H126)&lt;0,0,IF(H126="",_xlfn.XLOOKUP(C126,Jogos!$A:$A,Jogos!$P:$P)-G126,H126))</f>
        <v>80</v>
      </c>
    </row>
    <row r="127" spans="1:9" x14ac:dyDescent="0.25">
      <c r="A127" s="2" t="str">
        <f>_xlfn.XLOOKUP(C127,Jogos!A:A,Jogos!B:B)</f>
        <v>https://www.ogol.com.br/jogo.php?id=9306752</v>
      </c>
      <c r="B127" s="1">
        <v>126</v>
      </c>
      <c r="C127" s="1">
        <v>201</v>
      </c>
      <c r="D127" s="1" t="str">
        <f>_xlfn.XLOOKUP(C127,Jogos!A:A,Jogos!M:M)</f>
        <v>Paulista Sub-17 2023</v>
      </c>
      <c r="E127" s="1">
        <v>7</v>
      </c>
      <c r="F127" t="s">
        <v>131</v>
      </c>
      <c r="H127" s="1">
        <v>72</v>
      </c>
      <c r="I127" s="1">
        <f>IF(IF(H127="",_xlfn.XLOOKUP(C127,Jogos!$A:$A,Jogos!$P:$P)-G127,H127)&lt;0,0,IF(H127="",_xlfn.XLOOKUP(C127,Jogos!$A:$A,Jogos!$P:$P)-G127,H127))</f>
        <v>72</v>
      </c>
    </row>
    <row r="128" spans="1:9" x14ac:dyDescent="0.25">
      <c r="A128" s="2" t="str">
        <f>_xlfn.XLOOKUP(C128,Jogos!A:A,Jogos!B:B)</f>
        <v>https://www.ogol.com.br/jogo.php?id=9306752</v>
      </c>
      <c r="B128" s="1">
        <v>127</v>
      </c>
      <c r="C128" s="1">
        <v>201</v>
      </c>
      <c r="D128" s="1" t="str">
        <f>_xlfn.XLOOKUP(C128,Jogos!A:A,Jogos!M:M)</f>
        <v>Paulista Sub-17 2023</v>
      </c>
      <c r="E128" s="1">
        <v>8</v>
      </c>
      <c r="F128" t="s">
        <v>129</v>
      </c>
      <c r="H128" s="1">
        <v>51</v>
      </c>
      <c r="I128" s="1">
        <f>IF(IF(H128="",_xlfn.XLOOKUP(C128,Jogos!$A:$A,Jogos!$P:$P)-G128,H128)&lt;0,0,IF(H128="",_xlfn.XLOOKUP(C128,Jogos!$A:$A,Jogos!$P:$P)-G128,H128))</f>
        <v>51</v>
      </c>
    </row>
    <row r="129" spans="1:9" x14ac:dyDescent="0.25">
      <c r="A129" s="2" t="str">
        <f>_xlfn.XLOOKUP(C129,Jogos!A:A,Jogos!B:B)</f>
        <v>https://www.ogol.com.br/jogo.php?id=9306752</v>
      </c>
      <c r="B129" s="1">
        <v>128</v>
      </c>
      <c r="C129" s="1">
        <v>201</v>
      </c>
      <c r="D129" s="1" t="str">
        <f>_xlfn.XLOOKUP(C129,Jogos!A:A,Jogos!M:M)</f>
        <v>Paulista Sub-17 2023</v>
      </c>
      <c r="E129" s="1">
        <v>10</v>
      </c>
      <c r="F129" t="s">
        <v>139</v>
      </c>
      <c r="I129" s="1">
        <f>IF(IF(H129="",_xlfn.XLOOKUP(C129,Jogos!$A:$A,Jogos!$P:$P)-G129,H129)&lt;0,0,IF(H129="",_xlfn.XLOOKUP(C129,Jogos!$A:$A,Jogos!$P:$P)-G129,H129))</f>
        <v>80</v>
      </c>
    </row>
    <row r="130" spans="1:9" x14ac:dyDescent="0.25">
      <c r="A130" s="2" t="str">
        <f>_xlfn.XLOOKUP(C130,Jogos!A:A,Jogos!B:B)</f>
        <v>https://www.ogol.com.br/jogo.php?id=9306752</v>
      </c>
      <c r="B130" s="1">
        <v>129</v>
      </c>
      <c r="C130" s="1">
        <v>201</v>
      </c>
      <c r="D130" s="1" t="str">
        <f>_xlfn.XLOOKUP(C130,Jogos!A:A,Jogos!M:M)</f>
        <v>Paulista Sub-17 2023</v>
      </c>
      <c r="E130" s="1">
        <v>9</v>
      </c>
      <c r="F130" t="s">
        <v>141</v>
      </c>
      <c r="H130" s="1">
        <v>72</v>
      </c>
      <c r="I130" s="1">
        <f>IF(IF(H130="",_xlfn.XLOOKUP(C130,Jogos!$A:$A,Jogos!$P:$P)-G130,H130)&lt;0,0,IF(H130="",_xlfn.XLOOKUP(C130,Jogos!$A:$A,Jogos!$P:$P)-G130,H130))</f>
        <v>72</v>
      </c>
    </row>
    <row r="131" spans="1:9" x14ac:dyDescent="0.25">
      <c r="A131" s="2" t="str">
        <f>_xlfn.XLOOKUP(C131,Jogos!A:A,Jogos!B:B)</f>
        <v>https://www.ogol.com.br/jogo.php?id=9306752</v>
      </c>
      <c r="B131" s="1">
        <v>130</v>
      </c>
      <c r="C131" s="1">
        <v>201</v>
      </c>
      <c r="D131" s="1" t="str">
        <f>_xlfn.XLOOKUP(C131,Jogos!A:A,Jogos!M:M)</f>
        <v>Paulista Sub-17 2023</v>
      </c>
      <c r="E131" s="1">
        <v>11</v>
      </c>
      <c r="F131" t="s">
        <v>132</v>
      </c>
      <c r="H131" s="1">
        <v>62</v>
      </c>
      <c r="I131" s="1">
        <f>IF(IF(H131="",_xlfn.XLOOKUP(C131,Jogos!$A:$A,Jogos!$P:$P)-G131,H131)&lt;0,0,IF(H131="",_xlfn.XLOOKUP(C131,Jogos!$A:$A,Jogos!$P:$P)-G131,H131))</f>
        <v>62</v>
      </c>
    </row>
    <row r="132" spans="1:9" x14ac:dyDescent="0.25">
      <c r="A132" s="2" t="str">
        <f>_xlfn.XLOOKUP(C132,Jogos!A:A,Jogos!B:B)</f>
        <v>https://www.ogol.com.br/jogo.php?id=9306752</v>
      </c>
      <c r="B132" s="1">
        <v>131</v>
      </c>
      <c r="C132" s="1">
        <v>201</v>
      </c>
      <c r="D132" s="1" t="str">
        <f>_xlfn.XLOOKUP(C132,Jogos!A:A,Jogos!M:M)</f>
        <v>Paulista Sub-17 2023</v>
      </c>
      <c r="E132" s="1">
        <v>12</v>
      </c>
      <c r="F132" t="s">
        <v>134</v>
      </c>
      <c r="G132" s="1">
        <v>41</v>
      </c>
      <c r="I132" s="1">
        <f>IF(IF(H132="",_xlfn.XLOOKUP(C132,Jogos!$A:$A,Jogos!$P:$P)-G132,H132)&lt;0,0,IF(H132="",_xlfn.XLOOKUP(C132,Jogos!$A:$A,Jogos!$P:$P)-G132,H132))</f>
        <v>39</v>
      </c>
    </row>
    <row r="133" spans="1:9" x14ac:dyDescent="0.25">
      <c r="A133" s="2" t="str">
        <f>_xlfn.XLOOKUP(C133,Jogos!A:A,Jogos!B:B)</f>
        <v>https://www.ogol.com.br/jogo.php?id=9306752</v>
      </c>
      <c r="B133" s="1">
        <v>132</v>
      </c>
      <c r="C133" s="1">
        <v>201</v>
      </c>
      <c r="D133" s="1" t="str">
        <f>_xlfn.XLOOKUP(C133,Jogos!A:A,Jogos!M:M)</f>
        <v>Paulista Sub-17 2023</v>
      </c>
      <c r="E133" s="1">
        <v>14</v>
      </c>
      <c r="F133" t="s">
        <v>135</v>
      </c>
      <c r="G133" s="1">
        <v>62</v>
      </c>
      <c r="I133" s="1">
        <f>IF(IF(H133="",_xlfn.XLOOKUP(C133,Jogos!$A:$A,Jogos!$P:$P)-G133,H133)&lt;0,0,IF(H133="",_xlfn.XLOOKUP(C133,Jogos!$A:$A,Jogos!$P:$P)-G133,H133))</f>
        <v>18</v>
      </c>
    </row>
    <row r="134" spans="1:9" x14ac:dyDescent="0.25">
      <c r="A134" s="2" t="str">
        <f>_xlfn.XLOOKUP(C134,Jogos!A:A,Jogos!B:B)</f>
        <v>https://www.ogol.com.br/jogo.php?id=9306752</v>
      </c>
      <c r="B134" s="1">
        <v>133</v>
      </c>
      <c r="C134" s="1">
        <v>201</v>
      </c>
      <c r="D134" s="1" t="str">
        <f>_xlfn.XLOOKUP(C134,Jogos!A:A,Jogos!M:M)</f>
        <v>Paulista Sub-17 2023</v>
      </c>
      <c r="E134" s="1">
        <v>13</v>
      </c>
      <c r="F134" t="s">
        <v>201</v>
      </c>
      <c r="I134" s="1">
        <f>IF(IF(H134="",_xlfn.XLOOKUP(C134,Jogos!$A:$A,Jogos!$P:$P)-G134,H134)&lt;0,0,IF(H134="",_xlfn.XLOOKUP(C134,Jogos!$A:$A,Jogos!$P:$P)-G134,H134))</f>
        <v>80</v>
      </c>
    </row>
    <row r="135" spans="1:9" x14ac:dyDescent="0.25">
      <c r="A135" s="2" t="str">
        <f>_xlfn.XLOOKUP(C135,Jogos!A:A,Jogos!B:B)</f>
        <v>https://www.ogol.com.br/jogo.php?id=9306752</v>
      </c>
      <c r="B135" s="1">
        <v>134</v>
      </c>
      <c r="C135" s="1">
        <v>201</v>
      </c>
      <c r="D135" s="1" t="str">
        <f>_xlfn.XLOOKUP(C135,Jogos!A:A,Jogos!M:M)</f>
        <v>Paulista Sub-17 2023</v>
      </c>
      <c r="E135" s="1">
        <v>15</v>
      </c>
      <c r="F135" t="s">
        <v>137</v>
      </c>
      <c r="I135" s="1">
        <f>IF(IF(H135="",_xlfn.XLOOKUP(C135,Jogos!$A:$A,Jogos!$P:$P)-G135,H135)&lt;0,0,IF(H135="",_xlfn.XLOOKUP(C135,Jogos!$A:$A,Jogos!$P:$P)-G135,H135))</f>
        <v>80</v>
      </c>
    </row>
    <row r="136" spans="1:9" x14ac:dyDescent="0.25">
      <c r="A136" s="2" t="str">
        <f>_xlfn.XLOOKUP(C136,Jogos!A:A,Jogos!B:B)</f>
        <v>https://www.ogol.com.br/jogo.php?id=9306752</v>
      </c>
      <c r="B136" s="1">
        <v>135</v>
      </c>
      <c r="C136" s="1">
        <v>201</v>
      </c>
      <c r="D136" s="1" t="str">
        <f>_xlfn.XLOOKUP(C136,Jogos!A:A,Jogos!M:M)</f>
        <v>Paulista Sub-17 2023</v>
      </c>
      <c r="E136" s="1">
        <v>16</v>
      </c>
      <c r="F136" t="s">
        <v>128</v>
      </c>
      <c r="G136" s="1">
        <v>51</v>
      </c>
      <c r="I136" s="1">
        <f>IF(IF(H136="",_xlfn.XLOOKUP(C136,Jogos!$A:$A,Jogos!$P:$P)-G136,H136)&lt;0,0,IF(H136="",_xlfn.XLOOKUP(C136,Jogos!$A:$A,Jogos!$P:$P)-G136,H136))</f>
        <v>29</v>
      </c>
    </row>
    <row r="137" spans="1:9" x14ac:dyDescent="0.25">
      <c r="A137" s="2" t="str">
        <f>_xlfn.XLOOKUP(C137,Jogos!A:A,Jogos!B:B)</f>
        <v>https://www.ogol.com.br/jogo.php?id=9306752</v>
      </c>
      <c r="B137" s="1">
        <v>136</v>
      </c>
      <c r="C137" s="1">
        <v>201</v>
      </c>
      <c r="D137" s="1" t="str">
        <f>_xlfn.XLOOKUP(C137,Jogos!A:A,Jogos!M:M)</f>
        <v>Paulista Sub-17 2023</v>
      </c>
      <c r="E137" s="1">
        <v>20</v>
      </c>
      <c r="F137" t="s">
        <v>224</v>
      </c>
      <c r="G137" s="1">
        <v>72</v>
      </c>
      <c r="I137" s="1">
        <f>IF(IF(H137="",_xlfn.XLOOKUP(C137,Jogos!$A:$A,Jogos!$P:$P)-G137,H137)&lt;0,0,IF(H137="",_xlfn.XLOOKUP(C137,Jogos!$A:$A,Jogos!$P:$P)-G137,H137))</f>
        <v>8</v>
      </c>
    </row>
    <row r="138" spans="1:9" x14ac:dyDescent="0.25">
      <c r="A138" s="2" t="str">
        <f>_xlfn.XLOOKUP(C138,Jogos!A:A,Jogos!B:B)</f>
        <v>https://www.ogol.com.br/jogo.php?id=9306752</v>
      </c>
      <c r="B138" s="1">
        <v>137</v>
      </c>
      <c r="C138" s="1">
        <v>201</v>
      </c>
      <c r="D138" s="1" t="str">
        <f>_xlfn.XLOOKUP(C138,Jogos!A:A,Jogos!M:M)</f>
        <v>Paulista Sub-17 2023</v>
      </c>
      <c r="E138" s="1">
        <v>19</v>
      </c>
      <c r="F138" t="s">
        <v>133</v>
      </c>
      <c r="G138" s="1">
        <v>72</v>
      </c>
      <c r="I138" s="1">
        <f>IF(IF(H138="",_xlfn.XLOOKUP(C138,Jogos!$A:$A,Jogos!$P:$P)-G138,H138)&lt;0,0,IF(H138="",_xlfn.XLOOKUP(C138,Jogos!$A:$A,Jogos!$P:$P)-G138,H138))</f>
        <v>8</v>
      </c>
    </row>
    <row r="139" spans="1:9" x14ac:dyDescent="0.25">
      <c r="A139" s="2" t="str">
        <f>_xlfn.XLOOKUP(C139,Jogos!A:A,Jogos!B:B)</f>
        <v>https://www.ogol.com.br/jogo.php?id=9306752</v>
      </c>
      <c r="B139" s="1">
        <v>138</v>
      </c>
      <c r="C139" s="1">
        <v>201</v>
      </c>
      <c r="D139" s="1" t="str">
        <f>_xlfn.XLOOKUP(C139,Jogos!A:A,Jogos!M:M)</f>
        <v>Paulista Sub-17 2023</v>
      </c>
      <c r="E139" s="1">
        <v>17</v>
      </c>
      <c r="F139" t="s">
        <v>220</v>
      </c>
      <c r="G139" s="1">
        <v>72</v>
      </c>
      <c r="I139" s="1">
        <f>IF(IF(H139="",_xlfn.XLOOKUP(C139,Jogos!$A:$A,Jogos!$P:$P)-G139,H139)&lt;0,0,IF(H139="",_xlfn.XLOOKUP(C139,Jogos!$A:$A,Jogos!$P:$P)-G139,H139))</f>
        <v>8</v>
      </c>
    </row>
    <row r="140" spans="1:9" x14ac:dyDescent="0.25">
      <c r="A140" s="2" t="str">
        <f>_xlfn.XLOOKUP(C140,Jogos!A:A,Jogos!B:B)</f>
        <v>https://www.ogol.com.br/jogo.php?id=9306752</v>
      </c>
      <c r="B140" s="1">
        <v>139</v>
      </c>
      <c r="C140" s="1">
        <v>201</v>
      </c>
      <c r="D140" s="1" t="str">
        <f>_xlfn.XLOOKUP(C140,Jogos!A:A,Jogos!M:M)</f>
        <v>Paulista Sub-17 2023</v>
      </c>
      <c r="E140" s="1">
        <v>18</v>
      </c>
      <c r="F140" t="s">
        <v>192</v>
      </c>
      <c r="G140" s="1">
        <v>62</v>
      </c>
      <c r="I140" s="1">
        <f>IF(IF(H140="",_xlfn.XLOOKUP(C140,Jogos!$A:$A,Jogos!$P:$P)-G140,H140)&lt;0,0,IF(H140="",_xlfn.XLOOKUP(C140,Jogos!$A:$A,Jogos!$P:$P)-G140,H140))</f>
        <v>18</v>
      </c>
    </row>
    <row r="141" spans="1:9" x14ac:dyDescent="0.25">
      <c r="A141" s="2" t="str">
        <f>_xlfn.XLOOKUP(C141,Jogos!A:A,Jogos!B:B)</f>
        <v>https://www.ogol.com.br/jogo.php?id=9306789</v>
      </c>
      <c r="B141" s="1">
        <v>140</v>
      </c>
      <c r="C141" s="1">
        <v>202</v>
      </c>
      <c r="D141" s="1" t="str">
        <f>_xlfn.XLOOKUP(C141,Jogos!A:A,Jogos!M:M)</f>
        <v>Paulista Sub-17 2023</v>
      </c>
      <c r="E141" s="1">
        <v>1</v>
      </c>
      <c r="F141" t="s">
        <v>124</v>
      </c>
      <c r="I141" s="1">
        <f>IF(IF(H141="",_xlfn.XLOOKUP(C141,Jogos!$A:$A,Jogos!$P:$P)-G141,H141)&lt;0,0,IF(H141="",_xlfn.XLOOKUP(C141,Jogos!$A:$A,Jogos!$P:$P)-G141,H141))</f>
        <v>80</v>
      </c>
    </row>
    <row r="142" spans="1:9" x14ac:dyDescent="0.25">
      <c r="A142" s="2" t="str">
        <f>_xlfn.XLOOKUP(C142,Jogos!A:A,Jogos!B:B)</f>
        <v>https://www.ogol.com.br/jogo.php?id=9306789</v>
      </c>
      <c r="B142" s="1">
        <v>141</v>
      </c>
      <c r="C142" s="1">
        <v>202</v>
      </c>
      <c r="D142" s="1" t="str">
        <f>_xlfn.XLOOKUP(C142,Jogos!A:A,Jogos!M:M)</f>
        <v>Paulista Sub-17 2023</v>
      </c>
      <c r="E142" s="1">
        <v>2</v>
      </c>
      <c r="F142" t="s">
        <v>135</v>
      </c>
      <c r="I142" s="1">
        <f>IF(IF(H142="",_xlfn.XLOOKUP(C142,Jogos!$A:$A,Jogos!$P:$P)-G142,H142)&lt;0,0,IF(H142="",_xlfn.XLOOKUP(C142,Jogos!$A:$A,Jogos!$P:$P)-G142,H142))</f>
        <v>80</v>
      </c>
    </row>
    <row r="143" spans="1:9" x14ac:dyDescent="0.25">
      <c r="A143" s="2" t="str">
        <f>_xlfn.XLOOKUP(C143,Jogos!A:A,Jogos!B:B)</f>
        <v>https://www.ogol.com.br/jogo.php?id=9306789</v>
      </c>
      <c r="B143" s="1">
        <v>142</v>
      </c>
      <c r="C143" s="1">
        <v>202</v>
      </c>
      <c r="D143" s="1" t="str">
        <f>_xlfn.XLOOKUP(C143,Jogos!A:A,Jogos!M:M)</f>
        <v>Paulista Sub-17 2023</v>
      </c>
      <c r="E143" s="1">
        <v>3</v>
      </c>
      <c r="F143" t="s">
        <v>125</v>
      </c>
      <c r="H143" s="1">
        <v>41</v>
      </c>
      <c r="I143" s="1">
        <f>IF(IF(H143="",_xlfn.XLOOKUP(C143,Jogos!$A:$A,Jogos!$P:$P)-G143,H143)&lt;0,0,IF(H143="",_xlfn.XLOOKUP(C143,Jogos!$A:$A,Jogos!$P:$P)-G143,H143))</f>
        <v>41</v>
      </c>
    </row>
    <row r="144" spans="1:9" x14ac:dyDescent="0.25">
      <c r="A144" s="2" t="str">
        <f>_xlfn.XLOOKUP(C144,Jogos!A:A,Jogos!B:B)</f>
        <v>https://www.ogol.com.br/jogo.php?id=9306789</v>
      </c>
      <c r="B144" s="1">
        <v>143</v>
      </c>
      <c r="C144" s="1">
        <v>202</v>
      </c>
      <c r="D144" s="1" t="str">
        <f>_xlfn.XLOOKUP(C144,Jogos!A:A,Jogos!M:M)</f>
        <v>Paulista Sub-17 2023</v>
      </c>
      <c r="E144" s="1">
        <v>4</v>
      </c>
      <c r="F144" t="s">
        <v>126</v>
      </c>
      <c r="I144" s="1">
        <f>IF(IF(H144="",_xlfn.XLOOKUP(C144,Jogos!$A:$A,Jogos!$P:$P)-G144,H144)&lt;0,0,IF(H144="",_xlfn.XLOOKUP(C144,Jogos!$A:$A,Jogos!$P:$P)-G144,H144))</f>
        <v>80</v>
      </c>
    </row>
    <row r="145" spans="1:9" x14ac:dyDescent="0.25">
      <c r="A145" s="2" t="str">
        <f>_xlfn.XLOOKUP(C145,Jogos!A:A,Jogos!B:B)</f>
        <v>https://www.ogol.com.br/jogo.php?id=9306789</v>
      </c>
      <c r="B145" s="1">
        <v>144</v>
      </c>
      <c r="C145" s="1">
        <v>202</v>
      </c>
      <c r="D145" s="1" t="str">
        <f>_xlfn.XLOOKUP(C145,Jogos!A:A,Jogos!M:M)</f>
        <v>Paulista Sub-17 2023</v>
      </c>
      <c r="E145" s="1">
        <v>5</v>
      </c>
      <c r="F145" t="s">
        <v>127</v>
      </c>
      <c r="H145" s="1">
        <v>70</v>
      </c>
      <c r="I145" s="1">
        <f>IF(IF(H145="",_xlfn.XLOOKUP(C145,Jogos!$A:$A,Jogos!$P:$P)-G145,H145)&lt;0,0,IF(H145="",_xlfn.XLOOKUP(C145,Jogos!$A:$A,Jogos!$P:$P)-G145,H145))</f>
        <v>70</v>
      </c>
    </row>
    <row r="146" spans="1:9" x14ac:dyDescent="0.25">
      <c r="A146" s="2" t="str">
        <f>_xlfn.XLOOKUP(C146,Jogos!A:A,Jogos!B:B)</f>
        <v>https://www.ogol.com.br/jogo.php?id=9306789</v>
      </c>
      <c r="B146" s="1">
        <v>145</v>
      </c>
      <c r="C146" s="1">
        <v>202</v>
      </c>
      <c r="D146" s="1" t="str">
        <f>_xlfn.XLOOKUP(C146,Jogos!A:A,Jogos!M:M)</f>
        <v>Paulista Sub-17 2023</v>
      </c>
      <c r="E146" s="1">
        <v>6</v>
      </c>
      <c r="F146" t="s">
        <v>128</v>
      </c>
      <c r="I146" s="1">
        <f>IF(IF(H146="",_xlfn.XLOOKUP(C146,Jogos!$A:$A,Jogos!$P:$P)-G146,H146)&lt;0,0,IF(H146="",_xlfn.XLOOKUP(C146,Jogos!$A:$A,Jogos!$P:$P)-G146,H146))</f>
        <v>80</v>
      </c>
    </row>
    <row r="147" spans="1:9" x14ac:dyDescent="0.25">
      <c r="A147" s="2" t="str">
        <f>_xlfn.XLOOKUP(C147,Jogos!A:A,Jogos!B:B)</f>
        <v>https://www.ogol.com.br/jogo.php?id=9306789</v>
      </c>
      <c r="B147" s="1">
        <v>146</v>
      </c>
      <c r="C147" s="1">
        <v>202</v>
      </c>
      <c r="D147" s="1" t="str">
        <f>_xlfn.XLOOKUP(C147,Jogos!A:A,Jogos!M:M)</f>
        <v>Paulista Sub-17 2023</v>
      </c>
      <c r="E147" s="1">
        <v>8</v>
      </c>
      <c r="F147" t="s">
        <v>201</v>
      </c>
      <c r="H147" s="1">
        <v>41</v>
      </c>
      <c r="I147" s="1">
        <f>IF(IF(H147="",_xlfn.XLOOKUP(C147,Jogos!$A:$A,Jogos!$P:$P)-G147,H147)&lt;0,0,IF(H147="",_xlfn.XLOOKUP(C147,Jogos!$A:$A,Jogos!$P:$P)-G147,H147))</f>
        <v>41</v>
      </c>
    </row>
    <row r="148" spans="1:9" x14ac:dyDescent="0.25">
      <c r="A148" s="2" t="str">
        <f>_xlfn.XLOOKUP(C148,Jogos!A:A,Jogos!B:B)</f>
        <v>https://www.ogol.com.br/jogo.php?id=9306789</v>
      </c>
      <c r="B148" s="1">
        <v>147</v>
      </c>
      <c r="C148" s="1">
        <v>202</v>
      </c>
      <c r="D148" s="1" t="str">
        <f>_xlfn.XLOOKUP(C148,Jogos!A:A,Jogos!M:M)</f>
        <v>Paulista Sub-17 2023</v>
      </c>
      <c r="E148" s="1">
        <v>9</v>
      </c>
      <c r="F148" t="s">
        <v>133</v>
      </c>
      <c r="H148" s="1">
        <v>41</v>
      </c>
      <c r="I148" s="1">
        <f>IF(IF(H148="",_xlfn.XLOOKUP(C148,Jogos!$A:$A,Jogos!$P:$P)-G148,H148)&lt;0,0,IF(H148="",_xlfn.XLOOKUP(C148,Jogos!$A:$A,Jogos!$P:$P)-G148,H148))</f>
        <v>41</v>
      </c>
    </row>
    <row r="149" spans="1:9" x14ac:dyDescent="0.25">
      <c r="A149" s="2" t="str">
        <f>_xlfn.XLOOKUP(C149,Jogos!A:A,Jogos!B:B)</f>
        <v>https://www.ogol.com.br/jogo.php?id=9306789</v>
      </c>
      <c r="B149" s="1">
        <v>148</v>
      </c>
      <c r="C149" s="1">
        <v>202</v>
      </c>
      <c r="D149" s="1" t="str">
        <f>_xlfn.XLOOKUP(C149,Jogos!A:A,Jogos!M:M)</f>
        <v>Paulista Sub-17 2023</v>
      </c>
      <c r="E149" s="1">
        <v>7</v>
      </c>
      <c r="F149" t="s">
        <v>220</v>
      </c>
      <c r="H149" s="1">
        <v>41</v>
      </c>
      <c r="I149" s="1">
        <f>IF(IF(H149="",_xlfn.XLOOKUP(C149,Jogos!$A:$A,Jogos!$P:$P)-G149,H149)&lt;0,0,IF(H149="",_xlfn.XLOOKUP(C149,Jogos!$A:$A,Jogos!$P:$P)-G149,H149))</f>
        <v>41</v>
      </c>
    </row>
    <row r="150" spans="1:9" x14ac:dyDescent="0.25">
      <c r="A150" s="2" t="str">
        <f>_xlfn.XLOOKUP(C150,Jogos!A:A,Jogos!B:B)</f>
        <v>https://www.ogol.com.br/jogo.php?id=9306789</v>
      </c>
      <c r="B150" s="1">
        <v>149</v>
      </c>
      <c r="C150" s="1">
        <v>202</v>
      </c>
      <c r="D150" s="1" t="str">
        <f>_xlfn.XLOOKUP(C150,Jogos!A:A,Jogos!M:M)</f>
        <v>Paulista Sub-17 2023</v>
      </c>
      <c r="E150" s="1">
        <v>10</v>
      </c>
      <c r="F150" t="s">
        <v>192</v>
      </c>
      <c r="H150" s="1">
        <v>41</v>
      </c>
      <c r="I150" s="1">
        <f>IF(IF(H150="",_xlfn.XLOOKUP(C150,Jogos!$A:$A,Jogos!$P:$P)-G150,H150)&lt;0,0,IF(H150="",_xlfn.XLOOKUP(C150,Jogos!$A:$A,Jogos!$P:$P)-G150,H150))</f>
        <v>41</v>
      </c>
    </row>
    <row r="151" spans="1:9" x14ac:dyDescent="0.25">
      <c r="A151" s="2" t="str">
        <f>_xlfn.XLOOKUP(C151,Jogos!A:A,Jogos!B:B)</f>
        <v>https://www.ogol.com.br/jogo.php?id=9306789</v>
      </c>
      <c r="B151" s="1">
        <v>150</v>
      </c>
      <c r="C151" s="1">
        <v>202</v>
      </c>
      <c r="D151" s="1" t="str">
        <f>_xlfn.XLOOKUP(C151,Jogos!A:A,Jogos!M:M)</f>
        <v>Paulista Sub-17 2023</v>
      </c>
      <c r="E151" s="1">
        <v>11</v>
      </c>
      <c r="F151" t="s">
        <v>132</v>
      </c>
      <c r="H151" s="1">
        <v>70</v>
      </c>
      <c r="I151" s="1">
        <f>IF(IF(H151="",_xlfn.XLOOKUP(C151,Jogos!$A:$A,Jogos!$P:$P)-G151,H151)&lt;0,0,IF(H151="",_xlfn.XLOOKUP(C151,Jogos!$A:$A,Jogos!$P:$P)-G151,H151))</f>
        <v>70</v>
      </c>
    </row>
    <row r="152" spans="1:9" x14ac:dyDescent="0.25">
      <c r="A152" s="2" t="str">
        <f>_xlfn.XLOOKUP(C152,Jogos!A:A,Jogos!B:B)</f>
        <v>https://www.ogol.com.br/jogo.php?id=9306789</v>
      </c>
      <c r="B152" s="1">
        <v>151</v>
      </c>
      <c r="C152" s="1">
        <v>202</v>
      </c>
      <c r="D152" s="1" t="str">
        <f>_xlfn.XLOOKUP(C152,Jogos!A:A,Jogos!M:M)</f>
        <v>Paulista Sub-17 2023</v>
      </c>
      <c r="E152" s="1">
        <v>12</v>
      </c>
      <c r="F152" t="s">
        <v>191</v>
      </c>
      <c r="I152" s="1">
        <f>IF(IF(H152="",_xlfn.XLOOKUP(C152,Jogos!$A:$A,Jogos!$P:$P)-G152,H152)&lt;0,0,IF(H152="",_xlfn.XLOOKUP(C152,Jogos!$A:$A,Jogos!$P:$P)-G152,H152))</f>
        <v>80</v>
      </c>
    </row>
    <row r="153" spans="1:9" x14ac:dyDescent="0.25">
      <c r="A153" s="2" t="str">
        <f>_xlfn.XLOOKUP(C153,Jogos!A:A,Jogos!B:B)</f>
        <v>https://www.ogol.com.br/jogo.php?id=9306789</v>
      </c>
      <c r="B153" s="1">
        <v>152</v>
      </c>
      <c r="C153" s="1">
        <v>202</v>
      </c>
      <c r="D153" s="1" t="str">
        <f>_xlfn.XLOOKUP(C153,Jogos!A:A,Jogos!M:M)</f>
        <v>Paulista Sub-17 2023</v>
      </c>
      <c r="E153" s="1">
        <v>14</v>
      </c>
      <c r="F153" t="s">
        <v>223</v>
      </c>
      <c r="G153" s="1">
        <v>41</v>
      </c>
      <c r="I153" s="1">
        <f>IF(IF(H153="",_xlfn.XLOOKUP(C153,Jogos!$A:$A,Jogos!$P:$P)-G153,H153)&lt;0,0,IF(H153="",_xlfn.XLOOKUP(C153,Jogos!$A:$A,Jogos!$P:$P)-G153,H153))</f>
        <v>39</v>
      </c>
    </row>
    <row r="154" spans="1:9" x14ac:dyDescent="0.25">
      <c r="A154" s="2" t="str">
        <f>_xlfn.XLOOKUP(C154,Jogos!A:A,Jogos!B:B)</f>
        <v>https://www.ogol.com.br/jogo.php?id=9306789</v>
      </c>
      <c r="B154" s="1">
        <v>153</v>
      </c>
      <c r="C154" s="1">
        <v>202</v>
      </c>
      <c r="D154" s="1" t="str">
        <f>_xlfn.XLOOKUP(C154,Jogos!A:A,Jogos!M:M)</f>
        <v>Paulista Sub-17 2023</v>
      </c>
      <c r="E154" s="1">
        <v>13</v>
      </c>
      <c r="F154" t="s">
        <v>199</v>
      </c>
      <c r="I154" s="1">
        <f>IF(IF(H154="",_xlfn.XLOOKUP(C154,Jogos!$A:$A,Jogos!$P:$P)-G154,H154)&lt;0,0,IF(H154="",_xlfn.XLOOKUP(C154,Jogos!$A:$A,Jogos!$P:$P)-G154,H154))</f>
        <v>80</v>
      </c>
    </row>
    <row r="155" spans="1:9" x14ac:dyDescent="0.25">
      <c r="A155" s="2" t="str">
        <f>_xlfn.XLOOKUP(C155,Jogos!A:A,Jogos!B:B)</f>
        <v>https://www.ogol.com.br/jogo.php?id=9306789</v>
      </c>
      <c r="B155" s="1">
        <v>154</v>
      </c>
      <c r="C155" s="1">
        <v>202</v>
      </c>
      <c r="D155" s="1" t="str">
        <f>_xlfn.XLOOKUP(C155,Jogos!A:A,Jogos!M:M)</f>
        <v>Paulista Sub-17 2023</v>
      </c>
      <c r="E155" s="1">
        <v>16</v>
      </c>
      <c r="F155" t="s">
        <v>136</v>
      </c>
      <c r="G155" s="1">
        <v>41</v>
      </c>
      <c r="I155" s="1">
        <f>IF(IF(H155="",_xlfn.XLOOKUP(C155,Jogos!$A:$A,Jogos!$P:$P)-G155,H155)&lt;0,0,IF(H155="",_xlfn.XLOOKUP(C155,Jogos!$A:$A,Jogos!$P:$P)-G155,H155))</f>
        <v>39</v>
      </c>
    </row>
    <row r="156" spans="1:9" x14ac:dyDescent="0.25">
      <c r="A156" s="2" t="str">
        <f>_xlfn.XLOOKUP(C156,Jogos!A:A,Jogos!B:B)</f>
        <v>https://www.ogol.com.br/jogo.php?id=9306789</v>
      </c>
      <c r="B156" s="1">
        <v>155</v>
      </c>
      <c r="C156" s="1">
        <v>202</v>
      </c>
      <c r="D156" s="1" t="str">
        <f>_xlfn.XLOOKUP(C156,Jogos!A:A,Jogos!M:M)</f>
        <v>Paulista Sub-17 2023</v>
      </c>
      <c r="E156" s="1">
        <v>15</v>
      </c>
      <c r="F156" t="s">
        <v>137</v>
      </c>
      <c r="G156" s="1">
        <v>70</v>
      </c>
      <c r="I156" s="1">
        <f>IF(IF(H156="",_xlfn.XLOOKUP(C156,Jogos!$A:$A,Jogos!$P:$P)-G156,H156)&lt;0,0,IF(H156="",_xlfn.XLOOKUP(C156,Jogos!$A:$A,Jogos!$P:$P)-G156,H156))</f>
        <v>10</v>
      </c>
    </row>
    <row r="157" spans="1:9" x14ac:dyDescent="0.25">
      <c r="A157" s="2" t="str">
        <f>_xlfn.XLOOKUP(C157,Jogos!A:A,Jogos!B:B)</f>
        <v>https://www.ogol.com.br/jogo.php?id=9306789</v>
      </c>
      <c r="B157" s="1">
        <v>156</v>
      </c>
      <c r="C157" s="1">
        <v>202</v>
      </c>
      <c r="D157" s="1" t="str">
        <f>_xlfn.XLOOKUP(C157,Jogos!A:A,Jogos!M:M)</f>
        <v>Paulista Sub-17 2023</v>
      </c>
      <c r="E157" s="1">
        <v>17</v>
      </c>
      <c r="F157" t="s">
        <v>131</v>
      </c>
      <c r="G157" s="1">
        <v>41</v>
      </c>
      <c r="I157" s="1">
        <f>IF(IF(H157="",_xlfn.XLOOKUP(C157,Jogos!$A:$A,Jogos!$P:$P)-G157,H157)&lt;0,0,IF(H157="",_xlfn.XLOOKUP(C157,Jogos!$A:$A,Jogos!$P:$P)-G157,H157))</f>
        <v>39</v>
      </c>
    </row>
    <row r="158" spans="1:9" x14ac:dyDescent="0.25">
      <c r="A158" s="2" t="str">
        <f>_xlfn.XLOOKUP(C158,Jogos!A:A,Jogos!B:B)</f>
        <v>https://www.ogol.com.br/jogo.php?id=9306789</v>
      </c>
      <c r="B158" s="1">
        <v>157</v>
      </c>
      <c r="C158" s="1">
        <v>202</v>
      </c>
      <c r="D158" s="1" t="str">
        <f>_xlfn.XLOOKUP(C158,Jogos!A:A,Jogos!M:M)</f>
        <v>Paulista Sub-17 2023</v>
      </c>
      <c r="E158" s="1">
        <v>18</v>
      </c>
      <c r="F158" t="s">
        <v>129</v>
      </c>
      <c r="G158" s="1">
        <v>70</v>
      </c>
      <c r="I158" s="1">
        <f>IF(IF(H158="",_xlfn.XLOOKUP(C158,Jogos!$A:$A,Jogos!$P:$P)-G158,H158)&lt;0,0,IF(H158="",_xlfn.XLOOKUP(C158,Jogos!$A:$A,Jogos!$P:$P)-G158,H158))</f>
        <v>10</v>
      </c>
    </row>
    <row r="159" spans="1:9" x14ac:dyDescent="0.25">
      <c r="A159" s="2" t="str">
        <f>_xlfn.XLOOKUP(C159,Jogos!A:A,Jogos!B:B)</f>
        <v>https://www.ogol.com.br/jogo.php?id=9306789</v>
      </c>
      <c r="B159" s="1">
        <v>158</v>
      </c>
      <c r="C159" s="1">
        <v>202</v>
      </c>
      <c r="D159" s="1" t="str">
        <f>_xlfn.XLOOKUP(C159,Jogos!A:A,Jogos!M:M)</f>
        <v>Paulista Sub-17 2023</v>
      </c>
      <c r="E159" s="1">
        <v>20</v>
      </c>
      <c r="F159" t="s">
        <v>139</v>
      </c>
      <c r="G159" s="1">
        <v>41</v>
      </c>
      <c r="I159" s="1">
        <f>IF(IF(H159="",_xlfn.XLOOKUP(C159,Jogos!$A:$A,Jogos!$P:$P)-G159,H159)&lt;0,0,IF(H159="",_xlfn.XLOOKUP(C159,Jogos!$A:$A,Jogos!$P:$P)-G159,H159))</f>
        <v>39</v>
      </c>
    </row>
    <row r="160" spans="1:9" x14ac:dyDescent="0.25">
      <c r="A160" s="2" t="str">
        <f>_xlfn.XLOOKUP(C160,Jogos!A:A,Jogos!B:B)</f>
        <v>https://www.ogol.com.br/jogo.php?id=9306789</v>
      </c>
      <c r="B160" s="1">
        <v>159</v>
      </c>
      <c r="C160" s="1">
        <v>202</v>
      </c>
      <c r="D160" s="1" t="str">
        <f>_xlfn.XLOOKUP(C160,Jogos!A:A,Jogos!M:M)</f>
        <v>Paulista Sub-17 2023</v>
      </c>
      <c r="E160" s="1">
        <v>19</v>
      </c>
      <c r="F160" t="s">
        <v>141</v>
      </c>
      <c r="G160" s="1">
        <v>41</v>
      </c>
      <c r="I160" s="1">
        <f>IF(IF(H160="",_xlfn.XLOOKUP(C160,Jogos!$A:$A,Jogos!$P:$P)-G160,H160)&lt;0,0,IF(H160="",_xlfn.XLOOKUP(C160,Jogos!$A:$A,Jogos!$P:$P)-G160,H160))</f>
        <v>39</v>
      </c>
    </row>
    <row r="161" spans="1:9" x14ac:dyDescent="0.25">
      <c r="A161" s="2" t="str">
        <f>_xlfn.XLOOKUP(C161,Jogos!A:A,Jogos!B:B)</f>
        <v>https://www.ogol.com.br/jogo.php?id=9391303</v>
      </c>
      <c r="B161" s="1">
        <v>160</v>
      </c>
      <c r="C161" s="1">
        <v>203</v>
      </c>
      <c r="D161" s="1" t="str">
        <f>_xlfn.XLOOKUP(C161,Jogos!A:A,Jogos!M:M)</f>
        <v>Paulista Sub-17 2023</v>
      </c>
      <c r="E161" s="1">
        <v>1</v>
      </c>
      <c r="F161" t="s">
        <v>124</v>
      </c>
      <c r="I161" s="1">
        <f>IF(IF(H161="",_xlfn.XLOOKUP(C161,Jogos!$A:$A,Jogos!$P:$P)-G161,H161)&lt;0,0,IF(H161="",_xlfn.XLOOKUP(C161,Jogos!$A:$A,Jogos!$P:$P)-G161,H161))</f>
        <v>80</v>
      </c>
    </row>
    <row r="162" spans="1:9" x14ac:dyDescent="0.25">
      <c r="A162" s="2" t="str">
        <f>_xlfn.XLOOKUP(C162,Jogos!A:A,Jogos!B:B)</f>
        <v>https://www.ogol.com.br/jogo.php?id=9391303</v>
      </c>
      <c r="B162" s="1">
        <v>161</v>
      </c>
      <c r="C162" s="1">
        <v>203</v>
      </c>
      <c r="D162" s="1" t="str">
        <f>_xlfn.XLOOKUP(C162,Jogos!A:A,Jogos!M:M)</f>
        <v>Paulista Sub-17 2023</v>
      </c>
      <c r="E162" s="1">
        <v>2</v>
      </c>
      <c r="F162" t="s">
        <v>223</v>
      </c>
      <c r="I162" s="1">
        <f>IF(IF(H162="",_xlfn.XLOOKUP(C162,Jogos!$A:$A,Jogos!$P:$P)-G162,H162)&lt;0,0,IF(H162="",_xlfn.XLOOKUP(C162,Jogos!$A:$A,Jogos!$P:$P)-G162,H162))</f>
        <v>80</v>
      </c>
    </row>
    <row r="163" spans="1:9" x14ac:dyDescent="0.25">
      <c r="A163" s="2" t="str">
        <f>_xlfn.XLOOKUP(C163,Jogos!A:A,Jogos!B:B)</f>
        <v>https://www.ogol.com.br/jogo.php?id=9391303</v>
      </c>
      <c r="B163" s="1">
        <v>162</v>
      </c>
      <c r="C163" s="1">
        <v>203</v>
      </c>
      <c r="D163" s="1" t="str">
        <f>_xlfn.XLOOKUP(C163,Jogos!A:A,Jogos!M:M)</f>
        <v>Paulista Sub-17 2023</v>
      </c>
      <c r="E163" s="1">
        <v>3</v>
      </c>
      <c r="F163" t="s">
        <v>125</v>
      </c>
      <c r="I163" s="1">
        <f>IF(IF(H163="",_xlfn.XLOOKUP(C163,Jogos!$A:$A,Jogos!$P:$P)-G163,H163)&lt;0,0,IF(H163="",_xlfn.XLOOKUP(C163,Jogos!$A:$A,Jogos!$P:$P)-G163,H163))</f>
        <v>80</v>
      </c>
    </row>
    <row r="164" spans="1:9" x14ac:dyDescent="0.25">
      <c r="A164" s="2" t="str">
        <f>_xlfn.XLOOKUP(C164,Jogos!A:A,Jogos!B:B)</f>
        <v>https://www.ogol.com.br/jogo.php?id=9391303</v>
      </c>
      <c r="B164" s="1">
        <v>163</v>
      </c>
      <c r="C164" s="1">
        <v>203</v>
      </c>
      <c r="D164" s="1" t="str">
        <f>_xlfn.XLOOKUP(C164,Jogos!A:A,Jogos!M:M)</f>
        <v>Paulista Sub-17 2023</v>
      </c>
      <c r="E164" s="1">
        <v>4</v>
      </c>
      <c r="F164" t="s">
        <v>126</v>
      </c>
      <c r="I164" s="1">
        <f>IF(IF(H164="",_xlfn.XLOOKUP(C164,Jogos!$A:$A,Jogos!$P:$P)-G164,H164)&lt;0,0,IF(H164="",_xlfn.XLOOKUP(C164,Jogos!$A:$A,Jogos!$P:$P)-G164,H164))</f>
        <v>80</v>
      </c>
    </row>
    <row r="165" spans="1:9" x14ac:dyDescent="0.25">
      <c r="A165" s="2" t="str">
        <f>_xlfn.XLOOKUP(C165,Jogos!A:A,Jogos!B:B)</f>
        <v>https://www.ogol.com.br/jogo.php?id=9391303</v>
      </c>
      <c r="B165" s="1">
        <v>164</v>
      </c>
      <c r="C165" s="1">
        <v>203</v>
      </c>
      <c r="D165" s="1" t="str">
        <f>_xlfn.XLOOKUP(C165,Jogos!A:A,Jogos!M:M)</f>
        <v>Paulista Sub-17 2023</v>
      </c>
      <c r="E165" s="1">
        <v>6</v>
      </c>
      <c r="F165" t="s">
        <v>136</v>
      </c>
      <c r="H165" s="1">
        <v>57</v>
      </c>
      <c r="I165" s="1">
        <f>IF(IF(H165="",_xlfn.XLOOKUP(C165,Jogos!$A:$A,Jogos!$P:$P)-G165,H165)&lt;0,0,IF(H165="",_xlfn.XLOOKUP(C165,Jogos!$A:$A,Jogos!$P:$P)-G165,H165))</f>
        <v>57</v>
      </c>
    </row>
    <row r="166" spans="1:9" x14ac:dyDescent="0.25">
      <c r="A166" s="2" t="str">
        <f>_xlfn.XLOOKUP(C166,Jogos!A:A,Jogos!B:B)</f>
        <v>https://www.ogol.com.br/jogo.php?id=9391303</v>
      </c>
      <c r="B166" s="1">
        <v>165</v>
      </c>
      <c r="C166" s="1">
        <v>203</v>
      </c>
      <c r="D166" s="1" t="str">
        <f>_xlfn.XLOOKUP(C166,Jogos!A:A,Jogos!M:M)</f>
        <v>Paulista Sub-17 2023</v>
      </c>
      <c r="E166" s="1">
        <v>5</v>
      </c>
      <c r="F166" t="s">
        <v>127</v>
      </c>
      <c r="I166" s="1">
        <f>IF(IF(H166="",_xlfn.XLOOKUP(C166,Jogos!$A:$A,Jogos!$P:$P)-G166,H166)&lt;0,0,IF(H166="",_xlfn.XLOOKUP(C166,Jogos!$A:$A,Jogos!$P:$P)-G166,H166))</f>
        <v>80</v>
      </c>
    </row>
    <row r="167" spans="1:9" x14ac:dyDescent="0.25">
      <c r="A167" s="2" t="str">
        <f>_xlfn.XLOOKUP(C167,Jogos!A:A,Jogos!B:B)</f>
        <v>https://www.ogol.com.br/jogo.php?id=9391303</v>
      </c>
      <c r="B167" s="1">
        <v>166</v>
      </c>
      <c r="C167" s="1">
        <v>203</v>
      </c>
      <c r="D167" s="1" t="str">
        <f>_xlfn.XLOOKUP(C167,Jogos!A:A,Jogos!M:M)</f>
        <v>Paulista Sub-17 2023</v>
      </c>
      <c r="E167" s="1">
        <v>7</v>
      </c>
      <c r="F167" t="s">
        <v>131</v>
      </c>
      <c r="H167" s="1">
        <v>74</v>
      </c>
      <c r="I167" s="1">
        <f>IF(IF(H167="",_xlfn.XLOOKUP(C167,Jogos!$A:$A,Jogos!$P:$P)-G167,H167)&lt;0,0,IF(H167="",_xlfn.XLOOKUP(C167,Jogos!$A:$A,Jogos!$P:$P)-G167,H167))</f>
        <v>74</v>
      </c>
    </row>
    <row r="168" spans="1:9" x14ac:dyDescent="0.25">
      <c r="A168" s="2" t="str">
        <f>_xlfn.XLOOKUP(C168,Jogos!A:A,Jogos!B:B)</f>
        <v>https://www.ogol.com.br/jogo.php?id=9391303</v>
      </c>
      <c r="B168" s="1">
        <v>167</v>
      </c>
      <c r="C168" s="1">
        <v>203</v>
      </c>
      <c r="D168" s="1" t="str">
        <f>_xlfn.XLOOKUP(C168,Jogos!A:A,Jogos!M:M)</f>
        <v>Paulista Sub-17 2023</v>
      </c>
      <c r="E168" s="1">
        <v>8</v>
      </c>
      <c r="F168" t="s">
        <v>130</v>
      </c>
      <c r="H168" s="1">
        <v>57</v>
      </c>
      <c r="I168" s="1">
        <f>IF(IF(H168="",_xlfn.XLOOKUP(C168,Jogos!$A:$A,Jogos!$P:$P)-G168,H168)&lt;0,0,IF(H168="",_xlfn.XLOOKUP(C168,Jogos!$A:$A,Jogos!$P:$P)-G168,H168))</f>
        <v>57</v>
      </c>
    </row>
    <row r="169" spans="1:9" x14ac:dyDescent="0.25">
      <c r="A169" s="2" t="str">
        <f>_xlfn.XLOOKUP(C169,Jogos!A:A,Jogos!B:B)</f>
        <v>https://www.ogol.com.br/jogo.php?id=9391303</v>
      </c>
      <c r="B169" s="1">
        <v>168</v>
      </c>
      <c r="C169" s="1">
        <v>203</v>
      </c>
      <c r="D169" s="1" t="str">
        <f>_xlfn.XLOOKUP(C169,Jogos!A:A,Jogos!M:M)</f>
        <v>Paulista Sub-17 2023</v>
      </c>
      <c r="E169" s="1">
        <v>10</v>
      </c>
      <c r="F169" t="s">
        <v>139</v>
      </c>
      <c r="H169" s="1">
        <v>81</v>
      </c>
      <c r="I169" s="1">
        <f>IF(IF(H169="",_xlfn.XLOOKUP(C169,Jogos!$A:$A,Jogos!$P:$P)-G169,H169)&lt;0,0,IF(H169="",_xlfn.XLOOKUP(C169,Jogos!$A:$A,Jogos!$P:$P)-G169,H169))</f>
        <v>81</v>
      </c>
    </row>
    <row r="170" spans="1:9" x14ac:dyDescent="0.25">
      <c r="A170" s="2" t="str">
        <f>_xlfn.XLOOKUP(C170,Jogos!A:A,Jogos!B:B)</f>
        <v>https://www.ogol.com.br/jogo.php?id=9391303</v>
      </c>
      <c r="B170" s="1">
        <v>169</v>
      </c>
      <c r="C170" s="1">
        <v>203</v>
      </c>
      <c r="D170" s="1" t="str">
        <f>_xlfn.XLOOKUP(C170,Jogos!A:A,Jogos!M:M)</f>
        <v>Paulista Sub-17 2023</v>
      </c>
      <c r="E170" s="1">
        <v>9</v>
      </c>
      <c r="F170" t="s">
        <v>141</v>
      </c>
      <c r="I170" s="1">
        <f>IF(IF(H170="",_xlfn.XLOOKUP(C170,Jogos!$A:$A,Jogos!$P:$P)-G170,H170)&lt;0,0,IF(H170="",_xlfn.XLOOKUP(C170,Jogos!$A:$A,Jogos!$P:$P)-G170,H170))</f>
        <v>80</v>
      </c>
    </row>
    <row r="171" spans="1:9" x14ac:dyDescent="0.25">
      <c r="A171" s="2" t="str">
        <f>_xlfn.XLOOKUP(C171,Jogos!A:A,Jogos!B:B)</f>
        <v>https://www.ogol.com.br/jogo.php?id=9391303</v>
      </c>
      <c r="B171" s="1">
        <v>170</v>
      </c>
      <c r="C171" s="1">
        <v>203</v>
      </c>
      <c r="D171" s="1" t="str">
        <f>_xlfn.XLOOKUP(C171,Jogos!A:A,Jogos!M:M)</f>
        <v>Paulista Sub-17 2023</v>
      </c>
      <c r="E171" s="1">
        <v>11</v>
      </c>
      <c r="F171" t="s">
        <v>132</v>
      </c>
      <c r="H171" s="1">
        <v>41</v>
      </c>
      <c r="I171" s="1">
        <f>IF(IF(H171="",_xlfn.XLOOKUP(C171,Jogos!$A:$A,Jogos!$P:$P)-G171,H171)&lt;0,0,IF(H171="",_xlfn.XLOOKUP(C171,Jogos!$A:$A,Jogos!$P:$P)-G171,H171))</f>
        <v>41</v>
      </c>
    </row>
    <row r="172" spans="1:9" x14ac:dyDescent="0.25">
      <c r="A172" s="2" t="str">
        <f>_xlfn.XLOOKUP(C172,Jogos!A:A,Jogos!B:B)</f>
        <v>https://www.ogol.com.br/jogo.php?id=9391303</v>
      </c>
      <c r="B172" s="1">
        <v>171</v>
      </c>
      <c r="C172" s="1">
        <v>203</v>
      </c>
      <c r="D172" s="1" t="str">
        <f>_xlfn.XLOOKUP(C172,Jogos!A:A,Jogos!M:M)</f>
        <v>Paulista Sub-17 2023</v>
      </c>
      <c r="E172" s="1">
        <v>12</v>
      </c>
      <c r="F172" t="s">
        <v>191</v>
      </c>
      <c r="I172" s="1">
        <f>IF(IF(H172="",_xlfn.XLOOKUP(C172,Jogos!$A:$A,Jogos!$P:$P)-G172,H172)&lt;0,0,IF(H172="",_xlfn.XLOOKUP(C172,Jogos!$A:$A,Jogos!$P:$P)-G172,H172))</f>
        <v>80</v>
      </c>
    </row>
    <row r="173" spans="1:9" x14ac:dyDescent="0.25">
      <c r="A173" s="2" t="str">
        <f>_xlfn.XLOOKUP(C173,Jogos!A:A,Jogos!B:B)</f>
        <v>https://www.ogol.com.br/jogo.php?id=9391303</v>
      </c>
      <c r="B173" s="1">
        <v>172</v>
      </c>
      <c r="C173" s="1">
        <v>203</v>
      </c>
      <c r="D173" s="1" t="str">
        <f>_xlfn.XLOOKUP(C173,Jogos!A:A,Jogos!M:M)</f>
        <v>Paulista Sub-17 2023</v>
      </c>
      <c r="E173" s="1">
        <v>13</v>
      </c>
      <c r="F173" t="s">
        <v>135</v>
      </c>
      <c r="I173" s="1">
        <f>IF(IF(H173="",_xlfn.XLOOKUP(C173,Jogos!$A:$A,Jogos!$P:$P)-G173,H173)&lt;0,0,IF(H173="",_xlfn.XLOOKUP(C173,Jogos!$A:$A,Jogos!$P:$P)-G173,H173))</f>
        <v>80</v>
      </c>
    </row>
    <row r="174" spans="1:9" x14ac:dyDescent="0.25">
      <c r="A174" s="2" t="str">
        <f>_xlfn.XLOOKUP(C174,Jogos!A:A,Jogos!B:B)</f>
        <v>https://www.ogol.com.br/jogo.php?id=9391303</v>
      </c>
      <c r="B174" s="1">
        <v>173</v>
      </c>
      <c r="C174" s="1">
        <v>203</v>
      </c>
      <c r="D174" s="1" t="str">
        <f>_xlfn.XLOOKUP(C174,Jogos!A:A,Jogos!M:M)</f>
        <v>Paulista Sub-17 2023</v>
      </c>
      <c r="E174" s="1">
        <v>14</v>
      </c>
      <c r="F174" t="s">
        <v>128</v>
      </c>
      <c r="G174" s="1">
        <v>57</v>
      </c>
      <c r="I174" s="1">
        <f>IF(IF(H174="",_xlfn.XLOOKUP(C174,Jogos!$A:$A,Jogos!$P:$P)-G174,H174)&lt;0,0,IF(H174="",_xlfn.XLOOKUP(C174,Jogos!$A:$A,Jogos!$P:$P)-G174,H174))</f>
        <v>23</v>
      </c>
    </row>
    <row r="175" spans="1:9" x14ac:dyDescent="0.25">
      <c r="A175" s="2" t="str">
        <f>_xlfn.XLOOKUP(C175,Jogos!A:A,Jogos!B:B)</f>
        <v>https://www.ogol.com.br/jogo.php?id=9391303</v>
      </c>
      <c r="B175" s="1">
        <v>174</v>
      </c>
      <c r="C175" s="1">
        <v>203</v>
      </c>
      <c r="D175" s="1" t="str">
        <f>_xlfn.XLOOKUP(C175,Jogos!A:A,Jogos!M:M)</f>
        <v>Paulista Sub-17 2023</v>
      </c>
      <c r="E175" s="1">
        <v>15</v>
      </c>
      <c r="F175" t="s">
        <v>137</v>
      </c>
      <c r="I175" s="1">
        <f>IF(IF(H175="",_xlfn.XLOOKUP(C175,Jogos!$A:$A,Jogos!$P:$P)-G175,H175)&lt;0,0,IF(H175="",_xlfn.XLOOKUP(C175,Jogos!$A:$A,Jogos!$P:$P)-G175,H175))</f>
        <v>80</v>
      </c>
    </row>
    <row r="176" spans="1:9" x14ac:dyDescent="0.25">
      <c r="A176" s="2" t="str">
        <f>_xlfn.XLOOKUP(C176,Jogos!A:A,Jogos!B:B)</f>
        <v>https://www.ogol.com.br/jogo.php?id=9391303</v>
      </c>
      <c r="B176" s="1">
        <v>175</v>
      </c>
      <c r="C176" s="1">
        <v>203</v>
      </c>
      <c r="D176" s="1" t="str">
        <f>_xlfn.XLOOKUP(C176,Jogos!A:A,Jogos!M:M)</f>
        <v>Paulista Sub-17 2023</v>
      </c>
      <c r="E176" s="1">
        <v>16</v>
      </c>
      <c r="F176" t="s">
        <v>193</v>
      </c>
      <c r="G176" s="1">
        <v>41</v>
      </c>
      <c r="I176" s="1">
        <f>IF(IF(H176="",_xlfn.XLOOKUP(C176,Jogos!$A:$A,Jogos!$P:$P)-G176,H176)&lt;0,0,IF(H176="",_xlfn.XLOOKUP(C176,Jogos!$A:$A,Jogos!$P:$P)-G176,H176))</f>
        <v>39</v>
      </c>
    </row>
    <row r="177" spans="1:9" x14ac:dyDescent="0.25">
      <c r="A177" s="2" t="str">
        <f>_xlfn.XLOOKUP(C177,Jogos!A:A,Jogos!B:B)</f>
        <v>https://www.ogol.com.br/jogo.php?id=9391303</v>
      </c>
      <c r="B177" s="1">
        <v>176</v>
      </c>
      <c r="C177" s="1">
        <v>203</v>
      </c>
      <c r="D177" s="1" t="str">
        <f>_xlfn.XLOOKUP(C177,Jogos!A:A,Jogos!M:M)</f>
        <v>Paulista Sub-17 2023</v>
      </c>
      <c r="E177" s="1">
        <v>17</v>
      </c>
      <c r="F177" t="s">
        <v>129</v>
      </c>
      <c r="G177" s="1">
        <v>57</v>
      </c>
      <c r="I177" s="1">
        <f>IF(IF(H177="",_xlfn.XLOOKUP(C177,Jogos!$A:$A,Jogos!$P:$P)-G177,H177)&lt;0,0,IF(H177="",_xlfn.XLOOKUP(C177,Jogos!$A:$A,Jogos!$P:$P)-G177,H177))</f>
        <v>23</v>
      </c>
    </row>
    <row r="178" spans="1:9" x14ac:dyDescent="0.25">
      <c r="A178" s="2" t="str">
        <f>_xlfn.XLOOKUP(C178,Jogos!A:A,Jogos!B:B)</f>
        <v>https://www.ogol.com.br/jogo.php?id=9391303</v>
      </c>
      <c r="B178" s="1">
        <v>177</v>
      </c>
      <c r="C178" s="1">
        <v>203</v>
      </c>
      <c r="D178" s="1" t="str">
        <f>_xlfn.XLOOKUP(C178,Jogos!A:A,Jogos!M:M)</f>
        <v>Paulista Sub-17 2023</v>
      </c>
      <c r="E178" s="1">
        <v>19</v>
      </c>
      <c r="F178" t="s">
        <v>133</v>
      </c>
      <c r="G178" s="1">
        <v>81</v>
      </c>
      <c r="I178" s="1">
        <f>IF(IF(H178="",_xlfn.XLOOKUP(C178,Jogos!$A:$A,Jogos!$P:$P)-G178,H178)&lt;0,0,IF(H178="",_xlfn.XLOOKUP(C178,Jogos!$A:$A,Jogos!$P:$P)-G178,H178))</f>
        <v>0</v>
      </c>
    </row>
    <row r="179" spans="1:9" x14ac:dyDescent="0.25">
      <c r="A179" s="2" t="str">
        <f>_xlfn.XLOOKUP(C179,Jogos!A:A,Jogos!B:B)</f>
        <v>https://www.ogol.com.br/jogo.php?id=9391303</v>
      </c>
      <c r="B179" s="1">
        <v>178</v>
      </c>
      <c r="C179" s="1">
        <v>203</v>
      </c>
      <c r="D179" s="1" t="str">
        <f>_xlfn.XLOOKUP(C179,Jogos!A:A,Jogos!M:M)</f>
        <v>Paulista Sub-17 2023</v>
      </c>
      <c r="E179" s="1">
        <v>18</v>
      </c>
      <c r="F179" t="s">
        <v>220</v>
      </c>
      <c r="G179" s="1">
        <v>74</v>
      </c>
      <c r="I179" s="1">
        <f>IF(IF(H179="",_xlfn.XLOOKUP(C179,Jogos!$A:$A,Jogos!$P:$P)-G179,H179)&lt;0,0,IF(H179="",_xlfn.XLOOKUP(C179,Jogos!$A:$A,Jogos!$P:$P)-G179,H179))</f>
        <v>6</v>
      </c>
    </row>
    <row r="180" spans="1:9" x14ac:dyDescent="0.25">
      <c r="A180" s="2" t="str">
        <f>_xlfn.XLOOKUP(C180,Jogos!A:A,Jogos!B:B)</f>
        <v>https://www.ogol.com.br/jogo.php?id=9391320</v>
      </c>
      <c r="B180" s="1">
        <v>179</v>
      </c>
      <c r="C180" s="1">
        <v>204</v>
      </c>
      <c r="D180" s="1" t="str">
        <f>_xlfn.XLOOKUP(C180,Jogos!A:A,Jogos!M:M)</f>
        <v>Paulista Sub-17 2023</v>
      </c>
      <c r="E180" s="1">
        <v>1</v>
      </c>
      <c r="F180" t="s">
        <v>124</v>
      </c>
      <c r="I180" s="1">
        <f>IF(IF(H180="",_xlfn.XLOOKUP(C180,Jogos!$A:$A,Jogos!$P:$P)-G180,H180)&lt;0,0,IF(H180="",_xlfn.XLOOKUP(C180,Jogos!$A:$A,Jogos!$P:$P)-G180,H180))</f>
        <v>80</v>
      </c>
    </row>
    <row r="181" spans="1:9" x14ac:dyDescent="0.25">
      <c r="A181" s="2" t="str">
        <f>_xlfn.XLOOKUP(C181,Jogos!A:A,Jogos!B:B)</f>
        <v>https://www.ogol.com.br/jogo.php?id=9391320</v>
      </c>
      <c r="B181" s="1">
        <v>180</v>
      </c>
      <c r="C181" s="1">
        <v>204</v>
      </c>
      <c r="D181" s="1" t="str">
        <f>_xlfn.XLOOKUP(C181,Jogos!A:A,Jogos!M:M)</f>
        <v>Paulista Sub-17 2023</v>
      </c>
      <c r="E181" s="1">
        <v>2</v>
      </c>
      <c r="F181" t="s">
        <v>223</v>
      </c>
      <c r="I181" s="1">
        <f>IF(IF(H181="",_xlfn.XLOOKUP(C181,Jogos!$A:$A,Jogos!$P:$P)-G181,H181)&lt;0,0,IF(H181="",_xlfn.XLOOKUP(C181,Jogos!$A:$A,Jogos!$P:$P)-G181,H181))</f>
        <v>80</v>
      </c>
    </row>
    <row r="182" spans="1:9" x14ac:dyDescent="0.25">
      <c r="A182" s="2" t="str">
        <f>_xlfn.XLOOKUP(C182,Jogos!A:A,Jogos!B:B)</f>
        <v>https://www.ogol.com.br/jogo.php?id=9391320</v>
      </c>
      <c r="B182" s="1">
        <v>181</v>
      </c>
      <c r="C182" s="1">
        <v>204</v>
      </c>
      <c r="D182" s="1" t="str">
        <f>_xlfn.XLOOKUP(C182,Jogos!A:A,Jogos!M:M)</f>
        <v>Paulista Sub-17 2023</v>
      </c>
      <c r="E182" s="1">
        <v>3</v>
      </c>
      <c r="F182" t="s">
        <v>125</v>
      </c>
      <c r="H182" s="1">
        <v>54</v>
      </c>
      <c r="I182" s="1">
        <f>IF(IF(H182="",_xlfn.XLOOKUP(C182,Jogos!$A:$A,Jogos!$P:$P)-G182,H182)&lt;0,0,IF(H182="",_xlfn.XLOOKUP(C182,Jogos!$A:$A,Jogos!$P:$P)-G182,H182))</f>
        <v>54</v>
      </c>
    </row>
    <row r="183" spans="1:9" x14ac:dyDescent="0.25">
      <c r="A183" s="2" t="str">
        <f>_xlfn.XLOOKUP(C183,Jogos!A:A,Jogos!B:B)</f>
        <v>https://www.ogol.com.br/jogo.php?id=9391320</v>
      </c>
      <c r="B183" s="1">
        <v>182</v>
      </c>
      <c r="C183" s="1">
        <v>204</v>
      </c>
      <c r="D183" s="1" t="str">
        <f>_xlfn.XLOOKUP(C183,Jogos!A:A,Jogos!M:M)</f>
        <v>Paulista Sub-17 2023</v>
      </c>
      <c r="E183" s="1">
        <v>4</v>
      </c>
      <c r="F183" t="s">
        <v>126</v>
      </c>
      <c r="I183" s="1">
        <f>IF(IF(H183="",_xlfn.XLOOKUP(C183,Jogos!$A:$A,Jogos!$P:$P)-G183,H183)&lt;0,0,IF(H183="",_xlfn.XLOOKUP(C183,Jogos!$A:$A,Jogos!$P:$P)-G183,H183))</f>
        <v>80</v>
      </c>
    </row>
    <row r="184" spans="1:9" x14ac:dyDescent="0.25">
      <c r="A184" s="2" t="str">
        <f>_xlfn.XLOOKUP(C184,Jogos!A:A,Jogos!B:B)</f>
        <v>https://www.ogol.com.br/jogo.php?id=9391320</v>
      </c>
      <c r="B184" s="1">
        <v>183</v>
      </c>
      <c r="C184" s="1">
        <v>204</v>
      </c>
      <c r="D184" s="1" t="str">
        <f>_xlfn.XLOOKUP(C184,Jogos!A:A,Jogos!M:M)</f>
        <v>Paulista Sub-17 2023</v>
      </c>
      <c r="E184" s="1">
        <v>6</v>
      </c>
      <c r="F184" t="s">
        <v>136</v>
      </c>
      <c r="H184" s="1">
        <v>73</v>
      </c>
      <c r="I184" s="1">
        <f>IF(IF(H184="",_xlfn.XLOOKUP(C184,Jogos!$A:$A,Jogos!$P:$P)-G184,H184)&lt;0,0,IF(H184="",_xlfn.XLOOKUP(C184,Jogos!$A:$A,Jogos!$P:$P)-G184,H184))</f>
        <v>73</v>
      </c>
    </row>
    <row r="185" spans="1:9" x14ac:dyDescent="0.25">
      <c r="A185" s="2" t="str">
        <f>_xlfn.XLOOKUP(C185,Jogos!A:A,Jogos!B:B)</f>
        <v>https://www.ogol.com.br/jogo.php?id=9391320</v>
      </c>
      <c r="B185" s="1">
        <v>184</v>
      </c>
      <c r="C185" s="1">
        <v>204</v>
      </c>
      <c r="D185" s="1" t="str">
        <f>_xlfn.XLOOKUP(C185,Jogos!A:A,Jogos!M:M)</f>
        <v>Paulista Sub-17 2023</v>
      </c>
      <c r="E185" s="1">
        <v>5</v>
      </c>
      <c r="F185" t="s">
        <v>127</v>
      </c>
      <c r="I185" s="1">
        <f>IF(IF(H185="",_xlfn.XLOOKUP(C185,Jogos!$A:$A,Jogos!$P:$P)-G185,H185)&lt;0,0,IF(H185="",_xlfn.XLOOKUP(C185,Jogos!$A:$A,Jogos!$P:$P)-G185,H185))</f>
        <v>80</v>
      </c>
    </row>
    <row r="186" spans="1:9" x14ac:dyDescent="0.25">
      <c r="A186" s="2" t="str">
        <f>_xlfn.XLOOKUP(C186,Jogos!A:A,Jogos!B:B)</f>
        <v>https://www.ogol.com.br/jogo.php?id=9391320</v>
      </c>
      <c r="B186" s="1">
        <v>185</v>
      </c>
      <c r="C186" s="1">
        <v>204</v>
      </c>
      <c r="D186" s="1" t="str">
        <f>_xlfn.XLOOKUP(C186,Jogos!A:A,Jogos!M:M)</f>
        <v>Paulista Sub-17 2023</v>
      </c>
      <c r="E186" s="1">
        <v>7</v>
      </c>
      <c r="F186" t="s">
        <v>131</v>
      </c>
      <c r="H186" s="1">
        <v>54</v>
      </c>
      <c r="I186" s="1">
        <f>IF(IF(H186="",_xlfn.XLOOKUP(C186,Jogos!$A:$A,Jogos!$P:$P)-G186,H186)&lt;0,0,IF(H186="",_xlfn.XLOOKUP(C186,Jogos!$A:$A,Jogos!$P:$P)-G186,H186))</f>
        <v>54</v>
      </c>
    </row>
    <row r="187" spans="1:9" x14ac:dyDescent="0.25">
      <c r="A187" s="2" t="str">
        <f>_xlfn.XLOOKUP(C187,Jogos!A:A,Jogos!B:B)</f>
        <v>https://www.ogol.com.br/jogo.php?id=9391320</v>
      </c>
      <c r="B187" s="1">
        <v>186</v>
      </c>
      <c r="C187" s="1">
        <v>204</v>
      </c>
      <c r="D187" s="1" t="str">
        <f>_xlfn.XLOOKUP(C187,Jogos!A:A,Jogos!M:M)</f>
        <v>Paulista Sub-17 2023</v>
      </c>
      <c r="E187" s="1">
        <v>8</v>
      </c>
      <c r="F187" t="s">
        <v>193</v>
      </c>
      <c r="I187" s="1">
        <f>IF(IF(H187="",_xlfn.XLOOKUP(C187,Jogos!$A:$A,Jogos!$P:$P)-G187,H187)&lt;0,0,IF(H187="",_xlfn.XLOOKUP(C187,Jogos!$A:$A,Jogos!$P:$P)-G187,H187))</f>
        <v>80</v>
      </c>
    </row>
    <row r="188" spans="1:9" x14ac:dyDescent="0.25">
      <c r="A188" s="2" t="str">
        <f>_xlfn.XLOOKUP(C188,Jogos!A:A,Jogos!B:B)</f>
        <v>https://www.ogol.com.br/jogo.php?id=9391320</v>
      </c>
      <c r="B188" s="1">
        <v>187</v>
      </c>
      <c r="C188" s="1">
        <v>204</v>
      </c>
      <c r="D188" s="1" t="str">
        <f>_xlfn.XLOOKUP(C188,Jogos!A:A,Jogos!M:M)</f>
        <v>Paulista Sub-17 2023</v>
      </c>
      <c r="E188" s="1">
        <v>10</v>
      </c>
      <c r="F188" t="s">
        <v>130</v>
      </c>
      <c r="H188" s="1">
        <v>64</v>
      </c>
      <c r="I188" s="1">
        <f>IF(IF(H188="",_xlfn.XLOOKUP(C188,Jogos!$A:$A,Jogos!$P:$P)-G188,H188)&lt;0,0,IF(H188="",_xlfn.XLOOKUP(C188,Jogos!$A:$A,Jogos!$P:$P)-G188,H188))</f>
        <v>64</v>
      </c>
    </row>
    <row r="189" spans="1:9" x14ac:dyDescent="0.25">
      <c r="A189" s="2" t="str">
        <f>_xlfn.XLOOKUP(C189,Jogos!A:A,Jogos!B:B)</f>
        <v>https://www.ogol.com.br/jogo.php?id=9391320</v>
      </c>
      <c r="B189" s="1">
        <v>188</v>
      </c>
      <c r="C189" s="1">
        <v>204</v>
      </c>
      <c r="D189" s="1" t="str">
        <f>_xlfn.XLOOKUP(C189,Jogos!A:A,Jogos!M:M)</f>
        <v>Paulista Sub-17 2023</v>
      </c>
      <c r="E189" s="1">
        <v>11</v>
      </c>
      <c r="F189" t="s">
        <v>139</v>
      </c>
      <c r="H189" s="1">
        <v>73</v>
      </c>
      <c r="I189" s="1">
        <f>IF(IF(H189="",_xlfn.XLOOKUP(C189,Jogos!$A:$A,Jogos!$P:$P)-G189,H189)&lt;0,0,IF(H189="",_xlfn.XLOOKUP(C189,Jogos!$A:$A,Jogos!$P:$P)-G189,H189))</f>
        <v>73</v>
      </c>
    </row>
    <row r="190" spans="1:9" x14ac:dyDescent="0.25">
      <c r="A190" s="2" t="str">
        <f>_xlfn.XLOOKUP(C190,Jogos!A:A,Jogos!B:B)</f>
        <v>https://www.ogol.com.br/jogo.php?id=9391320</v>
      </c>
      <c r="B190" s="1">
        <v>189</v>
      </c>
      <c r="C190" s="1">
        <v>204</v>
      </c>
      <c r="D190" s="1" t="str">
        <f>_xlfn.XLOOKUP(C190,Jogos!A:A,Jogos!M:M)</f>
        <v>Paulista Sub-17 2023</v>
      </c>
      <c r="E190" s="1">
        <v>9</v>
      </c>
      <c r="F190" t="s">
        <v>141</v>
      </c>
      <c r="H190" s="1">
        <v>73</v>
      </c>
      <c r="I190" s="1">
        <f>IF(IF(H190="",_xlfn.XLOOKUP(C190,Jogos!$A:$A,Jogos!$P:$P)-G190,H190)&lt;0,0,IF(H190="",_xlfn.XLOOKUP(C190,Jogos!$A:$A,Jogos!$P:$P)-G190,H190))</f>
        <v>73</v>
      </c>
    </row>
    <row r="191" spans="1:9" x14ac:dyDescent="0.25">
      <c r="A191" s="2" t="str">
        <f>_xlfn.XLOOKUP(C191,Jogos!A:A,Jogos!B:B)</f>
        <v>https://www.ogol.com.br/jogo.php?id=9391320</v>
      </c>
      <c r="B191" s="1">
        <v>190</v>
      </c>
      <c r="C191" s="1">
        <v>204</v>
      </c>
      <c r="D191" s="1" t="str">
        <f>_xlfn.XLOOKUP(C191,Jogos!A:A,Jogos!M:M)</f>
        <v>Paulista Sub-17 2023</v>
      </c>
      <c r="E191" s="1">
        <v>12</v>
      </c>
      <c r="F191" t="s">
        <v>134</v>
      </c>
      <c r="I191" s="1">
        <f>IF(IF(H191="",_xlfn.XLOOKUP(C191,Jogos!$A:$A,Jogos!$P:$P)-G191,H191)&lt;0,0,IF(H191="",_xlfn.XLOOKUP(C191,Jogos!$A:$A,Jogos!$P:$P)-G191,H191))</f>
        <v>80</v>
      </c>
    </row>
    <row r="192" spans="1:9" x14ac:dyDescent="0.25">
      <c r="A192" s="2" t="str">
        <f>_xlfn.XLOOKUP(C192,Jogos!A:A,Jogos!B:B)</f>
        <v>https://www.ogol.com.br/jogo.php?id=9391320</v>
      </c>
      <c r="B192" s="1">
        <v>191</v>
      </c>
      <c r="C192" s="1">
        <v>204</v>
      </c>
      <c r="D192" s="1" t="str">
        <f>_xlfn.XLOOKUP(C192,Jogos!A:A,Jogos!M:M)</f>
        <v>Paulista Sub-17 2023</v>
      </c>
      <c r="E192" s="1">
        <v>24</v>
      </c>
      <c r="F192" t="s">
        <v>191</v>
      </c>
      <c r="I192" s="1">
        <f>IF(IF(H192="",_xlfn.XLOOKUP(C192,Jogos!$A:$A,Jogos!$P:$P)-G192,H192)&lt;0,0,IF(H192="",_xlfn.XLOOKUP(C192,Jogos!$A:$A,Jogos!$P:$P)-G192,H192))</f>
        <v>80</v>
      </c>
    </row>
    <row r="193" spans="1:9" x14ac:dyDescent="0.25">
      <c r="A193" s="2" t="str">
        <f>_xlfn.XLOOKUP(C193,Jogos!A:A,Jogos!B:B)</f>
        <v>https://www.ogol.com.br/jogo.php?id=9391320</v>
      </c>
      <c r="B193" s="1">
        <v>192</v>
      </c>
      <c r="C193" s="1">
        <v>204</v>
      </c>
      <c r="D193" s="1" t="str">
        <f>_xlfn.XLOOKUP(C193,Jogos!A:A,Jogos!M:M)</f>
        <v>Paulista Sub-17 2023</v>
      </c>
      <c r="E193" s="1">
        <v>13</v>
      </c>
      <c r="F193" t="s">
        <v>135</v>
      </c>
      <c r="G193" s="1">
        <v>54</v>
      </c>
      <c r="I193" s="1">
        <f>IF(IF(H193="",_xlfn.XLOOKUP(C193,Jogos!$A:$A,Jogos!$P:$P)-G193,H193)&lt;0,0,IF(H193="",_xlfn.XLOOKUP(C193,Jogos!$A:$A,Jogos!$P:$P)-G193,H193))</f>
        <v>26</v>
      </c>
    </row>
    <row r="194" spans="1:9" x14ac:dyDescent="0.25">
      <c r="A194" s="2" t="str">
        <f>_xlfn.XLOOKUP(C194,Jogos!A:A,Jogos!B:B)</f>
        <v>https://www.ogol.com.br/jogo.php?id=9391320</v>
      </c>
      <c r="B194" s="1">
        <v>193</v>
      </c>
      <c r="C194" s="1">
        <v>204</v>
      </c>
      <c r="D194" s="1" t="str">
        <f>_xlfn.XLOOKUP(C194,Jogos!A:A,Jogos!M:M)</f>
        <v>Paulista Sub-17 2023</v>
      </c>
      <c r="E194" s="1">
        <v>14</v>
      </c>
      <c r="F194" t="s">
        <v>128</v>
      </c>
      <c r="I194" s="1">
        <f>IF(IF(H194="",_xlfn.XLOOKUP(C194,Jogos!$A:$A,Jogos!$P:$P)-G194,H194)&lt;0,0,IF(H194="",_xlfn.XLOOKUP(C194,Jogos!$A:$A,Jogos!$P:$P)-G194,H194))</f>
        <v>80</v>
      </c>
    </row>
    <row r="195" spans="1:9" x14ac:dyDescent="0.25">
      <c r="A195" s="2" t="str">
        <f>_xlfn.XLOOKUP(C195,Jogos!A:A,Jogos!B:B)</f>
        <v>https://www.ogol.com.br/jogo.php?id=9391320</v>
      </c>
      <c r="B195" s="1">
        <v>194</v>
      </c>
      <c r="C195" s="1">
        <v>204</v>
      </c>
      <c r="D195" s="1" t="str">
        <f>_xlfn.XLOOKUP(C195,Jogos!A:A,Jogos!M:M)</f>
        <v>Paulista Sub-17 2023</v>
      </c>
      <c r="E195" s="1">
        <v>15</v>
      </c>
      <c r="F195" t="s">
        <v>137</v>
      </c>
      <c r="G195" s="1">
        <v>73</v>
      </c>
      <c r="I195" s="1">
        <f>IF(IF(H195="",_xlfn.XLOOKUP(C195,Jogos!$A:$A,Jogos!$P:$P)-G195,H195)&lt;0,0,IF(H195="",_xlfn.XLOOKUP(C195,Jogos!$A:$A,Jogos!$P:$P)-G195,H195))</f>
        <v>7</v>
      </c>
    </row>
    <row r="196" spans="1:9" x14ac:dyDescent="0.25">
      <c r="A196" s="2" t="str">
        <f>_xlfn.XLOOKUP(C196,Jogos!A:A,Jogos!B:B)</f>
        <v>https://www.ogol.com.br/jogo.php?id=9391320</v>
      </c>
      <c r="B196" s="1">
        <v>195</v>
      </c>
      <c r="C196" s="1">
        <v>204</v>
      </c>
      <c r="D196" s="1" t="str">
        <f>_xlfn.XLOOKUP(C196,Jogos!A:A,Jogos!M:M)</f>
        <v>Paulista Sub-17 2023</v>
      </c>
      <c r="E196" s="1">
        <v>17</v>
      </c>
      <c r="F196" t="s">
        <v>129</v>
      </c>
      <c r="G196" s="1">
        <v>64</v>
      </c>
      <c r="I196" s="1">
        <f>IF(IF(H196="",_xlfn.XLOOKUP(C196,Jogos!$A:$A,Jogos!$P:$P)-G196,H196)&lt;0,0,IF(H196="",_xlfn.XLOOKUP(C196,Jogos!$A:$A,Jogos!$P:$P)-G196,H196))</f>
        <v>16</v>
      </c>
    </row>
    <row r="197" spans="1:9" x14ac:dyDescent="0.25">
      <c r="A197" s="2" t="str">
        <f>_xlfn.XLOOKUP(C197,Jogos!A:A,Jogos!B:B)</f>
        <v>https://www.ogol.com.br/jogo.php?id=9391320</v>
      </c>
      <c r="B197" s="1">
        <v>196</v>
      </c>
      <c r="C197" s="1">
        <v>204</v>
      </c>
      <c r="D197" s="1" t="str">
        <f>_xlfn.XLOOKUP(C197,Jogos!A:A,Jogos!M:M)</f>
        <v>Paulista Sub-17 2023</v>
      </c>
      <c r="E197" s="1">
        <v>19</v>
      </c>
      <c r="F197" t="s">
        <v>133</v>
      </c>
      <c r="G197" s="1">
        <v>73</v>
      </c>
      <c r="I197" s="1">
        <f>IF(IF(H197="",_xlfn.XLOOKUP(C197,Jogos!$A:$A,Jogos!$P:$P)-G197,H197)&lt;0,0,IF(H197="",_xlfn.XLOOKUP(C197,Jogos!$A:$A,Jogos!$P:$P)-G197,H197))</f>
        <v>7</v>
      </c>
    </row>
    <row r="198" spans="1:9" x14ac:dyDescent="0.25">
      <c r="A198" s="2" t="str">
        <f>_xlfn.XLOOKUP(C198,Jogos!A:A,Jogos!B:B)</f>
        <v>https://www.ogol.com.br/jogo.php?id=9391320</v>
      </c>
      <c r="B198" s="1">
        <v>197</v>
      </c>
      <c r="C198" s="1">
        <v>204</v>
      </c>
      <c r="D198" s="1" t="str">
        <f>_xlfn.XLOOKUP(C198,Jogos!A:A,Jogos!M:M)</f>
        <v>Paulista Sub-17 2023</v>
      </c>
      <c r="E198" s="1">
        <v>18</v>
      </c>
      <c r="F198" t="s">
        <v>220</v>
      </c>
      <c r="G198" s="1">
        <v>73</v>
      </c>
      <c r="I198" s="1">
        <f>IF(IF(H198="",_xlfn.XLOOKUP(C198,Jogos!$A:$A,Jogos!$P:$P)-G198,H198)&lt;0,0,IF(H198="",_xlfn.XLOOKUP(C198,Jogos!$A:$A,Jogos!$P:$P)-G198,H198))</f>
        <v>7</v>
      </c>
    </row>
    <row r="199" spans="1:9" x14ac:dyDescent="0.25">
      <c r="A199" s="2" t="str">
        <f>_xlfn.XLOOKUP(C199,Jogos!A:A,Jogos!B:B)</f>
        <v>https://www.ogol.com.br/jogo.php?id=9391320</v>
      </c>
      <c r="B199" s="1">
        <v>198</v>
      </c>
      <c r="C199" s="1">
        <v>204</v>
      </c>
      <c r="D199" s="1" t="str">
        <f>_xlfn.XLOOKUP(C199,Jogos!A:A,Jogos!M:M)</f>
        <v>Paulista Sub-17 2023</v>
      </c>
      <c r="E199" s="1">
        <v>16</v>
      </c>
      <c r="F199" t="s">
        <v>132</v>
      </c>
      <c r="G199" s="1">
        <v>54</v>
      </c>
      <c r="I199" s="1">
        <f>IF(IF(H199="",_xlfn.XLOOKUP(C199,Jogos!$A:$A,Jogos!$P:$P)-G199,H199)&lt;0,0,IF(H199="",_xlfn.XLOOKUP(C199,Jogos!$A:$A,Jogos!$P:$P)-G199,H199))</f>
        <v>26</v>
      </c>
    </row>
    <row r="200" spans="1:9" x14ac:dyDescent="0.25">
      <c r="A200" s="2" t="str">
        <f>_xlfn.XLOOKUP(C200,Jogos!A:A,Jogos!B:B)</f>
        <v>https://www.ogol.com.br/jogo.php?id=9415389</v>
      </c>
      <c r="B200" s="1">
        <v>199</v>
      </c>
      <c r="C200" s="1">
        <v>205</v>
      </c>
      <c r="D200" s="1" t="str">
        <f>_xlfn.XLOOKUP(C200,Jogos!A:A,Jogos!M:M)</f>
        <v>Brasileiro Sub-17 2023</v>
      </c>
      <c r="E200" s="1">
        <v>1</v>
      </c>
      <c r="F200" t="s">
        <v>124</v>
      </c>
      <c r="I200" s="1">
        <f>IF(IF(H200="",_xlfn.XLOOKUP(C200,Jogos!$A:$A,Jogos!$P:$P)-G200,H200)&lt;0,0,IF(H200="",_xlfn.XLOOKUP(C200,Jogos!$A:$A,Jogos!$P:$P)-G200,H200))</f>
        <v>90</v>
      </c>
    </row>
    <row r="201" spans="1:9" x14ac:dyDescent="0.25">
      <c r="A201" s="2" t="str">
        <f>_xlfn.XLOOKUP(C201,Jogos!A:A,Jogos!B:B)</f>
        <v>https://www.ogol.com.br/jogo.php?id=9415389</v>
      </c>
      <c r="B201" s="1">
        <v>200</v>
      </c>
      <c r="C201" s="1">
        <v>205</v>
      </c>
      <c r="D201" s="1" t="str">
        <f>_xlfn.XLOOKUP(C201,Jogos!A:A,Jogos!M:M)</f>
        <v>Brasileiro Sub-17 2023</v>
      </c>
      <c r="E201" s="1">
        <v>2</v>
      </c>
      <c r="F201" t="s">
        <v>223</v>
      </c>
      <c r="H201" s="1">
        <v>75</v>
      </c>
      <c r="I201" s="1">
        <f>IF(IF(H201="",_xlfn.XLOOKUP(C201,Jogos!$A:$A,Jogos!$P:$P)-G201,H201)&lt;0,0,IF(H201="",_xlfn.XLOOKUP(C201,Jogos!$A:$A,Jogos!$P:$P)-G201,H201))</f>
        <v>75</v>
      </c>
    </row>
    <row r="202" spans="1:9" x14ac:dyDescent="0.25">
      <c r="A202" s="2" t="str">
        <f>_xlfn.XLOOKUP(C202,Jogos!A:A,Jogos!B:B)</f>
        <v>https://www.ogol.com.br/jogo.php?id=9415389</v>
      </c>
      <c r="B202" s="1">
        <v>201</v>
      </c>
      <c r="C202" s="1">
        <v>205</v>
      </c>
      <c r="D202" s="1" t="str">
        <f>_xlfn.XLOOKUP(C202,Jogos!A:A,Jogos!M:M)</f>
        <v>Brasileiro Sub-17 2023</v>
      </c>
      <c r="E202" s="1">
        <v>3</v>
      </c>
      <c r="F202" t="s">
        <v>125</v>
      </c>
      <c r="H202" s="1">
        <v>75</v>
      </c>
      <c r="I202" s="1">
        <f>IF(IF(H202="",_xlfn.XLOOKUP(C202,Jogos!$A:$A,Jogos!$P:$P)-G202,H202)&lt;0,0,IF(H202="",_xlfn.XLOOKUP(C202,Jogos!$A:$A,Jogos!$P:$P)-G202,H202))</f>
        <v>75</v>
      </c>
    </row>
    <row r="203" spans="1:9" x14ac:dyDescent="0.25">
      <c r="A203" s="2" t="str">
        <f>_xlfn.XLOOKUP(C203,Jogos!A:A,Jogos!B:B)</f>
        <v>https://www.ogol.com.br/jogo.php?id=9415389</v>
      </c>
      <c r="B203" s="1">
        <v>202</v>
      </c>
      <c r="C203" s="1">
        <v>205</v>
      </c>
      <c r="D203" s="1" t="str">
        <f>_xlfn.XLOOKUP(C203,Jogos!A:A,Jogos!M:M)</f>
        <v>Brasileiro Sub-17 2023</v>
      </c>
      <c r="E203" s="1">
        <v>4</v>
      </c>
      <c r="F203" t="s">
        <v>126</v>
      </c>
      <c r="I203" s="1">
        <f>IF(IF(H203="",_xlfn.XLOOKUP(C203,Jogos!$A:$A,Jogos!$P:$P)-G203,H203)&lt;0,0,IF(H203="",_xlfn.XLOOKUP(C203,Jogos!$A:$A,Jogos!$P:$P)-G203,H203))</f>
        <v>90</v>
      </c>
    </row>
    <row r="204" spans="1:9" x14ac:dyDescent="0.25">
      <c r="A204" s="2" t="str">
        <f>_xlfn.XLOOKUP(C204,Jogos!A:A,Jogos!B:B)</f>
        <v>https://www.ogol.com.br/jogo.php?id=9415389</v>
      </c>
      <c r="B204" s="1">
        <v>203</v>
      </c>
      <c r="C204" s="1">
        <v>205</v>
      </c>
      <c r="D204" s="1" t="str">
        <f>_xlfn.XLOOKUP(C204,Jogos!A:A,Jogos!M:M)</f>
        <v>Brasileiro Sub-17 2023</v>
      </c>
      <c r="E204" s="1">
        <v>6</v>
      </c>
      <c r="F204" t="s">
        <v>136</v>
      </c>
      <c r="I204" s="1">
        <f>IF(IF(H204="",_xlfn.XLOOKUP(C204,Jogos!$A:$A,Jogos!$P:$P)-G204,H204)&lt;0,0,IF(H204="",_xlfn.XLOOKUP(C204,Jogos!$A:$A,Jogos!$P:$P)-G204,H204))</f>
        <v>90</v>
      </c>
    </row>
    <row r="205" spans="1:9" x14ac:dyDescent="0.25">
      <c r="A205" s="2" t="str">
        <f>_xlfn.XLOOKUP(C205,Jogos!A:A,Jogos!B:B)</f>
        <v>https://www.ogol.com.br/jogo.php?id=9415389</v>
      </c>
      <c r="B205" s="1">
        <v>204</v>
      </c>
      <c r="C205" s="1">
        <v>205</v>
      </c>
      <c r="D205" s="1" t="str">
        <f>_xlfn.XLOOKUP(C205,Jogos!A:A,Jogos!M:M)</f>
        <v>Brasileiro Sub-17 2023</v>
      </c>
      <c r="E205" s="1">
        <v>5</v>
      </c>
      <c r="F205" t="s">
        <v>127</v>
      </c>
      <c r="I205" s="1">
        <f>IF(IF(H205="",_xlfn.XLOOKUP(C205,Jogos!$A:$A,Jogos!$P:$P)-G205,H205)&lt;0,0,IF(H205="",_xlfn.XLOOKUP(C205,Jogos!$A:$A,Jogos!$P:$P)-G205,H205))</f>
        <v>90</v>
      </c>
    </row>
    <row r="206" spans="1:9" x14ac:dyDescent="0.25">
      <c r="A206" s="2" t="str">
        <f>_xlfn.XLOOKUP(C206,Jogos!A:A,Jogos!B:B)</f>
        <v>https://www.ogol.com.br/jogo.php?id=9415389</v>
      </c>
      <c r="B206" s="1">
        <v>205</v>
      </c>
      <c r="C206" s="1">
        <v>205</v>
      </c>
      <c r="D206" s="1" t="str">
        <f>_xlfn.XLOOKUP(C206,Jogos!A:A,Jogos!M:M)</f>
        <v>Brasileiro Sub-17 2023</v>
      </c>
      <c r="E206" s="1">
        <v>7</v>
      </c>
      <c r="F206" t="s">
        <v>131</v>
      </c>
      <c r="H206" s="1">
        <v>67</v>
      </c>
      <c r="I206" s="1">
        <f>IF(IF(H206="",_xlfn.XLOOKUP(C206,Jogos!$A:$A,Jogos!$P:$P)-G206,H206)&lt;0,0,IF(H206="",_xlfn.XLOOKUP(C206,Jogos!$A:$A,Jogos!$P:$P)-G206,H206))</f>
        <v>67</v>
      </c>
    </row>
    <row r="207" spans="1:9" x14ac:dyDescent="0.25">
      <c r="A207" s="2" t="str">
        <f>_xlfn.XLOOKUP(C207,Jogos!A:A,Jogos!B:B)</f>
        <v>https://www.ogol.com.br/jogo.php?id=9415389</v>
      </c>
      <c r="B207" s="1">
        <v>206</v>
      </c>
      <c r="C207" s="1">
        <v>205</v>
      </c>
      <c r="D207" s="1" t="str">
        <f>_xlfn.XLOOKUP(C207,Jogos!A:A,Jogos!M:M)</f>
        <v>Brasileiro Sub-17 2023</v>
      </c>
      <c r="E207" s="1">
        <v>8</v>
      </c>
      <c r="F207" t="s">
        <v>193</v>
      </c>
      <c r="H207" s="1">
        <v>57</v>
      </c>
      <c r="I207" s="1">
        <f>IF(IF(H207="",_xlfn.XLOOKUP(C207,Jogos!$A:$A,Jogos!$P:$P)-G207,H207)&lt;0,0,IF(H207="",_xlfn.XLOOKUP(C207,Jogos!$A:$A,Jogos!$P:$P)-G207,H207))</f>
        <v>57</v>
      </c>
    </row>
    <row r="208" spans="1:9" x14ac:dyDescent="0.25">
      <c r="A208" s="2" t="str">
        <f>_xlfn.XLOOKUP(C208,Jogos!A:A,Jogos!B:B)</f>
        <v>https://www.ogol.com.br/jogo.php?id=9415389</v>
      </c>
      <c r="B208" s="1">
        <v>207</v>
      </c>
      <c r="C208" s="1">
        <v>205</v>
      </c>
      <c r="D208" s="1" t="str">
        <f>_xlfn.XLOOKUP(C208,Jogos!A:A,Jogos!M:M)</f>
        <v>Brasileiro Sub-17 2023</v>
      </c>
      <c r="E208" s="1">
        <v>10</v>
      </c>
      <c r="F208" t="s">
        <v>130</v>
      </c>
      <c r="I208" s="1">
        <f>IF(IF(H208="",_xlfn.XLOOKUP(C208,Jogos!$A:$A,Jogos!$P:$P)-G208,H208)&lt;0,0,IF(H208="",_xlfn.XLOOKUP(C208,Jogos!$A:$A,Jogos!$P:$P)-G208,H208))</f>
        <v>90</v>
      </c>
    </row>
    <row r="209" spans="1:9" x14ac:dyDescent="0.25">
      <c r="A209" s="2" t="str">
        <f>_xlfn.XLOOKUP(C209,Jogos!A:A,Jogos!B:B)</f>
        <v>https://www.ogol.com.br/jogo.php?id=9415389</v>
      </c>
      <c r="B209" s="1">
        <v>208</v>
      </c>
      <c r="C209" s="1">
        <v>205</v>
      </c>
      <c r="D209" s="1" t="str">
        <f>_xlfn.XLOOKUP(C209,Jogos!A:A,Jogos!M:M)</f>
        <v>Brasileiro Sub-17 2023</v>
      </c>
      <c r="E209" s="1">
        <v>11</v>
      </c>
      <c r="F209" t="s">
        <v>139</v>
      </c>
      <c r="H209" s="1">
        <v>75</v>
      </c>
      <c r="I209" s="1">
        <f>IF(IF(H209="",_xlfn.XLOOKUP(C209,Jogos!$A:$A,Jogos!$P:$P)-G209,H209)&lt;0,0,IF(H209="",_xlfn.XLOOKUP(C209,Jogos!$A:$A,Jogos!$P:$P)-G209,H209))</f>
        <v>75</v>
      </c>
    </row>
    <row r="210" spans="1:9" x14ac:dyDescent="0.25">
      <c r="A210" s="2" t="str">
        <f>_xlfn.XLOOKUP(C210,Jogos!A:A,Jogos!B:B)</f>
        <v>https://www.ogol.com.br/jogo.php?id=9415389</v>
      </c>
      <c r="B210" s="1">
        <v>209</v>
      </c>
      <c r="C210" s="1">
        <v>205</v>
      </c>
      <c r="D210" s="1" t="str">
        <f>_xlfn.XLOOKUP(C210,Jogos!A:A,Jogos!M:M)</f>
        <v>Brasileiro Sub-17 2023</v>
      </c>
      <c r="E210" s="1">
        <v>9</v>
      </c>
      <c r="F210" t="s">
        <v>141</v>
      </c>
      <c r="H210" s="1">
        <v>67</v>
      </c>
      <c r="I210" s="1">
        <f>IF(IF(H210="",_xlfn.XLOOKUP(C210,Jogos!$A:$A,Jogos!$P:$P)-G210,H210)&lt;0,0,IF(H210="",_xlfn.XLOOKUP(C210,Jogos!$A:$A,Jogos!$P:$P)-G210,H210))</f>
        <v>67</v>
      </c>
    </row>
    <row r="211" spans="1:9" x14ac:dyDescent="0.25">
      <c r="A211" s="2" t="str">
        <f>_xlfn.XLOOKUP(C211,Jogos!A:A,Jogos!B:B)</f>
        <v>https://www.ogol.com.br/jogo.php?id=9415389</v>
      </c>
      <c r="B211" s="1">
        <v>210</v>
      </c>
      <c r="C211" s="1">
        <v>205</v>
      </c>
      <c r="D211" s="1" t="str">
        <f>_xlfn.XLOOKUP(C211,Jogos!A:A,Jogos!M:M)</f>
        <v>Brasileiro Sub-17 2023</v>
      </c>
      <c r="E211" s="1">
        <v>12</v>
      </c>
      <c r="F211" t="s">
        <v>134</v>
      </c>
      <c r="I211" s="1">
        <f>IF(IF(H211="",_xlfn.XLOOKUP(C211,Jogos!$A:$A,Jogos!$P:$P)-G211,H211)&lt;0,0,IF(H211="",_xlfn.XLOOKUP(C211,Jogos!$A:$A,Jogos!$P:$P)-G211,H211))</f>
        <v>90</v>
      </c>
    </row>
    <row r="212" spans="1:9" x14ac:dyDescent="0.25">
      <c r="A212" s="2" t="str">
        <f>_xlfn.XLOOKUP(C212,Jogos!A:A,Jogos!B:B)</f>
        <v>https://www.ogol.com.br/jogo.php?id=9415389</v>
      </c>
      <c r="B212" s="1">
        <v>211</v>
      </c>
      <c r="C212" s="1">
        <v>205</v>
      </c>
      <c r="D212" s="1" t="str">
        <f>_xlfn.XLOOKUP(C212,Jogos!A:A,Jogos!M:M)</f>
        <v>Brasileiro Sub-17 2023</v>
      </c>
      <c r="E212" s="1">
        <v>13</v>
      </c>
      <c r="F212" t="s">
        <v>135</v>
      </c>
      <c r="G212" s="1">
        <v>75</v>
      </c>
      <c r="I212" s="1">
        <f>IF(IF(H212="",_xlfn.XLOOKUP(C212,Jogos!$A:$A,Jogos!$P:$P)-G212,H212)&lt;0,0,IF(H212="",_xlfn.XLOOKUP(C212,Jogos!$A:$A,Jogos!$P:$P)-G212,H212))</f>
        <v>15</v>
      </c>
    </row>
    <row r="213" spans="1:9" x14ac:dyDescent="0.25">
      <c r="A213" s="2" t="str">
        <f>_xlfn.XLOOKUP(C213,Jogos!A:A,Jogos!B:B)</f>
        <v>https://www.ogol.com.br/jogo.php?id=9415389</v>
      </c>
      <c r="B213" s="1">
        <v>212</v>
      </c>
      <c r="C213" s="1">
        <v>205</v>
      </c>
      <c r="D213" s="1" t="str">
        <f>_xlfn.XLOOKUP(C213,Jogos!A:A,Jogos!M:M)</f>
        <v>Brasileiro Sub-17 2023</v>
      </c>
      <c r="E213" s="1">
        <v>20</v>
      </c>
      <c r="F213" t="s">
        <v>189</v>
      </c>
      <c r="G213" s="1">
        <v>75</v>
      </c>
      <c r="I213" s="1">
        <f>IF(IF(H213="",_xlfn.XLOOKUP(C213,Jogos!$A:$A,Jogos!$P:$P)-G213,H213)&lt;0,0,IF(H213="",_xlfn.XLOOKUP(C213,Jogos!$A:$A,Jogos!$P:$P)-G213,H213))</f>
        <v>15</v>
      </c>
    </row>
    <row r="214" spans="1:9" x14ac:dyDescent="0.25">
      <c r="A214" s="2" t="str">
        <f>_xlfn.XLOOKUP(C214,Jogos!A:A,Jogos!B:B)</f>
        <v>https://www.ogol.com.br/jogo.php?id=9415389</v>
      </c>
      <c r="B214" s="1">
        <v>213</v>
      </c>
      <c r="C214" s="1">
        <v>205</v>
      </c>
      <c r="D214" s="1" t="str">
        <f>_xlfn.XLOOKUP(C214,Jogos!A:A,Jogos!M:M)</f>
        <v>Brasileiro Sub-17 2023</v>
      </c>
      <c r="E214" s="1">
        <v>14</v>
      </c>
      <c r="F214" t="s">
        <v>128</v>
      </c>
      <c r="I214" s="1">
        <f>IF(IF(H214="",_xlfn.XLOOKUP(C214,Jogos!$A:$A,Jogos!$P:$P)-G214,H214)&lt;0,0,IF(H214="",_xlfn.XLOOKUP(C214,Jogos!$A:$A,Jogos!$P:$P)-G214,H214))</f>
        <v>90</v>
      </c>
    </row>
    <row r="215" spans="1:9" x14ac:dyDescent="0.25">
      <c r="A215" s="2" t="str">
        <f>_xlfn.XLOOKUP(C215,Jogos!A:A,Jogos!B:B)</f>
        <v>https://www.ogol.com.br/jogo.php?id=9415389</v>
      </c>
      <c r="B215" s="1">
        <v>214</v>
      </c>
      <c r="C215" s="1">
        <v>205</v>
      </c>
      <c r="D215" s="1" t="str">
        <f>_xlfn.XLOOKUP(C215,Jogos!A:A,Jogos!M:M)</f>
        <v>Brasileiro Sub-17 2023</v>
      </c>
      <c r="E215" s="1">
        <v>15</v>
      </c>
      <c r="F215" t="s">
        <v>137</v>
      </c>
      <c r="I215" s="1">
        <f>IF(IF(H215="",_xlfn.XLOOKUP(C215,Jogos!$A:$A,Jogos!$P:$P)-G215,H215)&lt;0,0,IF(H215="",_xlfn.XLOOKUP(C215,Jogos!$A:$A,Jogos!$P:$P)-G215,H215))</f>
        <v>90</v>
      </c>
    </row>
    <row r="216" spans="1:9" x14ac:dyDescent="0.25">
      <c r="A216" s="2" t="str">
        <f>_xlfn.XLOOKUP(C216,Jogos!A:A,Jogos!B:B)</f>
        <v>https://www.ogol.com.br/jogo.php?id=9415389</v>
      </c>
      <c r="B216" s="1">
        <v>215</v>
      </c>
      <c r="C216" s="1">
        <v>205</v>
      </c>
      <c r="D216" s="1" t="str">
        <f>_xlfn.XLOOKUP(C216,Jogos!A:A,Jogos!M:M)</f>
        <v>Brasileiro Sub-17 2023</v>
      </c>
      <c r="E216" s="1">
        <v>16</v>
      </c>
      <c r="F216" t="s">
        <v>129</v>
      </c>
      <c r="G216" s="1">
        <v>57</v>
      </c>
      <c r="I216" s="1">
        <f>IF(IF(H216="",_xlfn.XLOOKUP(C216,Jogos!$A:$A,Jogos!$P:$P)-G216,H216)&lt;0,0,IF(H216="",_xlfn.XLOOKUP(C216,Jogos!$A:$A,Jogos!$P:$P)-G216,H216))</f>
        <v>33</v>
      </c>
    </row>
    <row r="217" spans="1:9" x14ac:dyDescent="0.25">
      <c r="A217" s="2" t="str">
        <f>_xlfn.XLOOKUP(C217,Jogos!A:A,Jogos!B:B)</f>
        <v>https://www.ogol.com.br/jogo.php?id=9415389</v>
      </c>
      <c r="B217" s="1">
        <v>216</v>
      </c>
      <c r="C217" s="1">
        <v>205</v>
      </c>
      <c r="D217" s="1" t="str">
        <f>_xlfn.XLOOKUP(C217,Jogos!A:A,Jogos!M:M)</f>
        <v>Brasileiro Sub-17 2023</v>
      </c>
      <c r="E217" s="1">
        <v>22</v>
      </c>
      <c r="F217" t="s">
        <v>201</v>
      </c>
      <c r="I217" s="1">
        <f>IF(IF(H217="",_xlfn.XLOOKUP(C217,Jogos!$A:$A,Jogos!$P:$P)-G217,H217)&lt;0,0,IF(H217="",_xlfn.XLOOKUP(C217,Jogos!$A:$A,Jogos!$P:$P)-G217,H217))</f>
        <v>90</v>
      </c>
    </row>
    <row r="218" spans="1:9" x14ac:dyDescent="0.25">
      <c r="A218" s="2" t="str">
        <f>_xlfn.XLOOKUP(C218,Jogos!A:A,Jogos!B:B)</f>
        <v>https://www.ogol.com.br/jogo.php?id=9415389</v>
      </c>
      <c r="B218" s="1">
        <v>217</v>
      </c>
      <c r="C218" s="1">
        <v>205</v>
      </c>
      <c r="D218" s="1" t="str">
        <f>_xlfn.XLOOKUP(C218,Jogos!A:A,Jogos!M:M)</f>
        <v>Brasileiro Sub-17 2023</v>
      </c>
      <c r="E218" s="1">
        <v>19</v>
      </c>
      <c r="F218" t="s">
        <v>133</v>
      </c>
      <c r="G218" s="1">
        <v>67</v>
      </c>
      <c r="I218" s="1">
        <f>IF(IF(H218="",_xlfn.XLOOKUP(C218,Jogos!$A:$A,Jogos!$P:$P)-G218,H218)&lt;0,0,IF(H218="",_xlfn.XLOOKUP(C218,Jogos!$A:$A,Jogos!$P:$P)-G218,H218))</f>
        <v>23</v>
      </c>
    </row>
    <row r="219" spans="1:9" x14ac:dyDescent="0.25">
      <c r="A219" s="2" t="str">
        <f>_xlfn.XLOOKUP(C219,Jogos!A:A,Jogos!B:B)</f>
        <v>https://www.ogol.com.br/jogo.php?id=9415389</v>
      </c>
      <c r="B219" s="1">
        <v>218</v>
      </c>
      <c r="C219" s="1">
        <v>205</v>
      </c>
      <c r="D219" s="1" t="str">
        <f>_xlfn.XLOOKUP(C219,Jogos!A:A,Jogos!M:M)</f>
        <v>Brasileiro Sub-17 2023</v>
      </c>
      <c r="E219" s="1">
        <v>18</v>
      </c>
      <c r="F219" t="s">
        <v>220</v>
      </c>
      <c r="I219" s="1">
        <f>IF(IF(H219="",_xlfn.XLOOKUP(C219,Jogos!$A:$A,Jogos!$P:$P)-G219,H219)&lt;0,0,IF(H219="",_xlfn.XLOOKUP(C219,Jogos!$A:$A,Jogos!$P:$P)-G219,H219))</f>
        <v>90</v>
      </c>
    </row>
    <row r="220" spans="1:9" x14ac:dyDescent="0.25">
      <c r="A220" s="2" t="str">
        <f>_xlfn.XLOOKUP(C220,Jogos!A:A,Jogos!B:B)</f>
        <v>https://www.ogol.com.br/jogo.php?id=9415389</v>
      </c>
      <c r="B220" s="1">
        <v>219</v>
      </c>
      <c r="C220" s="1">
        <v>205</v>
      </c>
      <c r="D220" s="1" t="str">
        <f>_xlfn.XLOOKUP(C220,Jogos!A:A,Jogos!M:M)</f>
        <v>Brasileiro Sub-17 2023</v>
      </c>
      <c r="E220" s="1">
        <v>17</v>
      </c>
      <c r="F220" t="s">
        <v>132</v>
      </c>
      <c r="G220" s="1">
        <v>67</v>
      </c>
      <c r="I220" s="1">
        <f>IF(IF(H220="",_xlfn.XLOOKUP(C220,Jogos!$A:$A,Jogos!$P:$P)-G220,H220)&lt;0,0,IF(H220="",_xlfn.XLOOKUP(C220,Jogos!$A:$A,Jogos!$P:$P)-G220,H220))</f>
        <v>23</v>
      </c>
    </row>
    <row r="221" spans="1:9" x14ac:dyDescent="0.25">
      <c r="A221" s="2" t="str">
        <f>_xlfn.XLOOKUP(C221,Jogos!A:A,Jogos!B:B)</f>
        <v>https://www.ogol.com.br/jogo.php?id=9415389</v>
      </c>
      <c r="B221" s="1">
        <v>220</v>
      </c>
      <c r="C221" s="1">
        <v>205</v>
      </c>
      <c r="D221" s="1" t="str">
        <f>_xlfn.XLOOKUP(C221,Jogos!A:A,Jogos!M:M)</f>
        <v>Brasileiro Sub-17 2023</v>
      </c>
      <c r="E221" s="1">
        <v>21</v>
      </c>
      <c r="F221" t="s">
        <v>192</v>
      </c>
      <c r="G221" s="1">
        <v>75</v>
      </c>
      <c r="I221" s="1">
        <f>IF(IF(H221="",_xlfn.XLOOKUP(C221,Jogos!$A:$A,Jogos!$P:$P)-G221,H221)&lt;0,0,IF(H221="",_xlfn.XLOOKUP(C221,Jogos!$A:$A,Jogos!$P:$P)-G221,H221))</f>
        <v>15</v>
      </c>
    </row>
    <row r="222" spans="1:9" x14ac:dyDescent="0.25">
      <c r="A222" s="2" t="str">
        <f>_xlfn.XLOOKUP(C222,Jogos!A:A,Jogos!B:B)</f>
        <v>https://www.ogol.com.br/jogo.php?id=9391336</v>
      </c>
      <c r="B222" s="1">
        <v>221</v>
      </c>
      <c r="C222" s="1">
        <v>206</v>
      </c>
      <c r="D222" s="1" t="str">
        <f>_xlfn.XLOOKUP(C222,Jogos!A:A,Jogos!M:M)</f>
        <v>Paulista Sub-17 2023</v>
      </c>
      <c r="E222" s="1">
        <v>1</v>
      </c>
      <c r="F222" t="s">
        <v>134</v>
      </c>
      <c r="I222" s="1">
        <f>IF(IF(H222="",_xlfn.XLOOKUP(C222,Jogos!$A:$A,Jogos!$P:$P)-G222,H222)&lt;0,0,IF(H222="",_xlfn.XLOOKUP(C222,Jogos!$A:$A,Jogos!$P:$P)-G222,H222))</f>
        <v>80</v>
      </c>
    </row>
    <row r="223" spans="1:9" x14ac:dyDescent="0.25">
      <c r="A223" s="2" t="str">
        <f>_xlfn.XLOOKUP(C223,Jogos!A:A,Jogos!B:B)</f>
        <v>https://www.ogol.com.br/jogo.php?id=9391336</v>
      </c>
      <c r="B223" s="1">
        <v>222</v>
      </c>
      <c r="C223" s="1">
        <v>206</v>
      </c>
      <c r="D223" s="1" t="str">
        <f>_xlfn.XLOOKUP(C223,Jogos!A:A,Jogos!M:M)</f>
        <v>Paulista Sub-17 2023</v>
      </c>
      <c r="E223" s="1">
        <v>2</v>
      </c>
      <c r="F223" t="s">
        <v>189</v>
      </c>
      <c r="I223" s="1">
        <f>IF(IF(H223="",_xlfn.XLOOKUP(C223,Jogos!$A:$A,Jogos!$P:$P)-G223,H223)&lt;0,0,IF(H223="",_xlfn.XLOOKUP(C223,Jogos!$A:$A,Jogos!$P:$P)-G223,H223))</f>
        <v>80</v>
      </c>
    </row>
    <row r="224" spans="1:9" x14ac:dyDescent="0.25">
      <c r="A224" s="2" t="str">
        <f>_xlfn.XLOOKUP(C224,Jogos!A:A,Jogos!B:B)</f>
        <v>https://www.ogol.com.br/jogo.php?id=9391336</v>
      </c>
      <c r="B224" s="1">
        <v>223</v>
      </c>
      <c r="C224" s="1">
        <v>206</v>
      </c>
      <c r="D224" s="1" t="str">
        <f>_xlfn.XLOOKUP(C224,Jogos!A:A,Jogos!M:M)</f>
        <v>Paulista Sub-17 2023</v>
      </c>
      <c r="E224" s="1">
        <v>3</v>
      </c>
      <c r="F224" t="s">
        <v>190</v>
      </c>
      <c r="I224" s="1">
        <f>IF(IF(H224="",_xlfn.XLOOKUP(C224,Jogos!$A:$A,Jogos!$P:$P)-G224,H224)&lt;0,0,IF(H224="",_xlfn.XLOOKUP(C224,Jogos!$A:$A,Jogos!$P:$P)-G224,H224))</f>
        <v>80</v>
      </c>
    </row>
    <row r="225" spans="1:9" x14ac:dyDescent="0.25">
      <c r="A225" s="2" t="str">
        <f>_xlfn.XLOOKUP(C225,Jogos!A:A,Jogos!B:B)</f>
        <v>https://www.ogol.com.br/jogo.php?id=9391336</v>
      </c>
      <c r="B225" s="1">
        <v>224</v>
      </c>
      <c r="C225" s="1">
        <v>206</v>
      </c>
      <c r="D225" s="1" t="str">
        <f>_xlfn.XLOOKUP(C225,Jogos!A:A,Jogos!M:M)</f>
        <v>Paulista Sub-17 2023</v>
      </c>
      <c r="E225" s="1">
        <v>4</v>
      </c>
      <c r="F225" t="s">
        <v>135</v>
      </c>
      <c r="I225" s="1">
        <f>IF(IF(H225="",_xlfn.XLOOKUP(C225,Jogos!$A:$A,Jogos!$P:$P)-G225,H225)&lt;0,0,IF(H225="",_xlfn.XLOOKUP(C225,Jogos!$A:$A,Jogos!$P:$P)-G225,H225))</f>
        <v>80</v>
      </c>
    </row>
    <row r="226" spans="1:9" x14ac:dyDescent="0.25">
      <c r="A226" s="2" t="str">
        <f>_xlfn.XLOOKUP(C226,Jogos!A:A,Jogos!B:B)</f>
        <v>https://www.ogol.com.br/jogo.php?id=9391336</v>
      </c>
      <c r="B226" s="1">
        <v>225</v>
      </c>
      <c r="C226" s="1">
        <v>206</v>
      </c>
      <c r="D226" s="1" t="str">
        <f>_xlfn.XLOOKUP(C226,Jogos!A:A,Jogos!M:M)</f>
        <v>Paulista Sub-17 2023</v>
      </c>
      <c r="E226" s="1">
        <v>5</v>
      </c>
      <c r="F226" t="s">
        <v>137</v>
      </c>
      <c r="H226" s="1">
        <v>74</v>
      </c>
      <c r="I226" s="1">
        <f>IF(IF(H226="",_xlfn.XLOOKUP(C226,Jogos!$A:$A,Jogos!$P:$P)-G226,H226)&lt;0,0,IF(H226="",_xlfn.XLOOKUP(C226,Jogos!$A:$A,Jogos!$P:$P)-G226,H226))</f>
        <v>74</v>
      </c>
    </row>
    <row r="227" spans="1:9" x14ac:dyDescent="0.25">
      <c r="A227" s="2" t="str">
        <f>_xlfn.XLOOKUP(C227,Jogos!A:A,Jogos!B:B)</f>
        <v>https://www.ogol.com.br/jogo.php?id=9391336</v>
      </c>
      <c r="B227" s="1">
        <v>226</v>
      </c>
      <c r="C227" s="1">
        <v>206</v>
      </c>
      <c r="D227" s="1" t="str">
        <f>_xlfn.XLOOKUP(C227,Jogos!A:A,Jogos!M:M)</f>
        <v>Paulista Sub-17 2023</v>
      </c>
      <c r="E227" s="1">
        <v>6</v>
      </c>
      <c r="F227" t="s">
        <v>128</v>
      </c>
      <c r="I227" s="1">
        <f>IF(IF(H227="",_xlfn.XLOOKUP(C227,Jogos!$A:$A,Jogos!$P:$P)-G227,H227)&lt;0,0,IF(H227="",_xlfn.XLOOKUP(C227,Jogos!$A:$A,Jogos!$P:$P)-G227,H227))</f>
        <v>80</v>
      </c>
    </row>
    <row r="228" spans="1:9" x14ac:dyDescent="0.25">
      <c r="A228" s="2" t="str">
        <f>_xlfn.XLOOKUP(C228,Jogos!A:A,Jogos!B:B)</f>
        <v>https://www.ogol.com.br/jogo.php?id=9391336</v>
      </c>
      <c r="B228" s="1">
        <v>227</v>
      </c>
      <c r="C228" s="1">
        <v>206</v>
      </c>
      <c r="D228" s="1" t="str">
        <f>_xlfn.XLOOKUP(C228,Jogos!A:A,Jogos!M:M)</f>
        <v>Paulista Sub-17 2023</v>
      </c>
      <c r="E228" s="1">
        <v>8</v>
      </c>
      <c r="F228" t="s">
        <v>129</v>
      </c>
      <c r="H228" s="1">
        <v>62</v>
      </c>
      <c r="I228" s="1">
        <f>IF(IF(H228="",_xlfn.XLOOKUP(C228,Jogos!$A:$A,Jogos!$P:$P)-G228,H228)&lt;0,0,IF(H228="",_xlfn.XLOOKUP(C228,Jogos!$A:$A,Jogos!$P:$P)-G228,H228))</f>
        <v>62</v>
      </c>
    </row>
    <row r="229" spans="1:9" x14ac:dyDescent="0.25">
      <c r="A229" s="2" t="str">
        <f>_xlfn.XLOOKUP(C229,Jogos!A:A,Jogos!B:B)</f>
        <v>https://www.ogol.com.br/jogo.php?id=9391336</v>
      </c>
      <c r="B229" s="1">
        <v>228</v>
      </c>
      <c r="C229" s="1">
        <v>206</v>
      </c>
      <c r="D229" s="1" t="str">
        <f>_xlfn.XLOOKUP(C229,Jogos!A:A,Jogos!M:M)</f>
        <v>Paulista Sub-17 2023</v>
      </c>
      <c r="E229" s="1">
        <v>10</v>
      </c>
      <c r="F229" t="s">
        <v>187</v>
      </c>
      <c r="H229" s="1">
        <v>62</v>
      </c>
      <c r="I229" s="1">
        <f>IF(IF(H229="",_xlfn.XLOOKUP(C229,Jogos!$A:$A,Jogos!$P:$P)-G229,H229)&lt;0,0,IF(H229="",_xlfn.XLOOKUP(C229,Jogos!$A:$A,Jogos!$P:$P)-G229,H229))</f>
        <v>62</v>
      </c>
    </row>
    <row r="230" spans="1:9" x14ac:dyDescent="0.25">
      <c r="A230" s="2" t="str">
        <f>_xlfn.XLOOKUP(C230,Jogos!A:A,Jogos!B:B)</f>
        <v>https://www.ogol.com.br/jogo.php?id=9391336</v>
      </c>
      <c r="B230" s="1">
        <v>229</v>
      </c>
      <c r="C230" s="1">
        <v>206</v>
      </c>
      <c r="D230" s="1" t="str">
        <f>_xlfn.XLOOKUP(C230,Jogos!A:A,Jogos!M:M)</f>
        <v>Paulista Sub-17 2023</v>
      </c>
      <c r="E230" s="1">
        <v>9</v>
      </c>
      <c r="F230" t="s">
        <v>133</v>
      </c>
      <c r="H230" s="1">
        <v>74</v>
      </c>
      <c r="I230" s="1">
        <f>IF(IF(H230="",_xlfn.XLOOKUP(C230,Jogos!$A:$A,Jogos!$P:$P)-G230,H230)&lt;0,0,IF(H230="",_xlfn.XLOOKUP(C230,Jogos!$A:$A,Jogos!$P:$P)-G230,H230))</f>
        <v>74</v>
      </c>
    </row>
    <row r="231" spans="1:9" x14ac:dyDescent="0.25">
      <c r="A231" s="2" t="str">
        <f>_xlfn.XLOOKUP(C231,Jogos!A:A,Jogos!B:B)</f>
        <v>https://www.ogol.com.br/jogo.php?id=9391336</v>
      </c>
      <c r="B231" s="1">
        <v>230</v>
      </c>
      <c r="C231" s="1">
        <v>206</v>
      </c>
      <c r="D231" s="1" t="str">
        <f>_xlfn.XLOOKUP(C231,Jogos!A:A,Jogos!M:M)</f>
        <v>Paulista Sub-17 2023</v>
      </c>
      <c r="E231" s="1">
        <v>7</v>
      </c>
      <c r="F231" t="s">
        <v>220</v>
      </c>
      <c r="H231" s="1">
        <v>41</v>
      </c>
      <c r="I231" s="1">
        <f>IF(IF(H231="",_xlfn.XLOOKUP(C231,Jogos!$A:$A,Jogos!$P:$P)-G231,H231)&lt;0,0,IF(H231="",_xlfn.XLOOKUP(C231,Jogos!$A:$A,Jogos!$P:$P)-G231,H231))</f>
        <v>41</v>
      </c>
    </row>
    <row r="232" spans="1:9" x14ac:dyDescent="0.25">
      <c r="A232" s="2" t="str">
        <f>_xlfn.XLOOKUP(C232,Jogos!A:A,Jogos!B:B)</f>
        <v>https://www.ogol.com.br/jogo.php?id=9391336</v>
      </c>
      <c r="B232" s="1">
        <v>231</v>
      </c>
      <c r="C232" s="1">
        <v>206</v>
      </c>
      <c r="D232" s="1" t="str">
        <f>_xlfn.XLOOKUP(C232,Jogos!A:A,Jogos!M:M)</f>
        <v>Paulista Sub-17 2023</v>
      </c>
      <c r="E232" s="1">
        <v>11</v>
      </c>
      <c r="F232" t="s">
        <v>132</v>
      </c>
      <c r="H232" s="1">
        <v>66</v>
      </c>
      <c r="I232" s="1">
        <f>IF(IF(H232="",_xlfn.XLOOKUP(C232,Jogos!$A:$A,Jogos!$P:$P)-G232,H232)&lt;0,0,IF(H232="",_xlfn.XLOOKUP(C232,Jogos!$A:$A,Jogos!$P:$P)-G232,H232))</f>
        <v>66</v>
      </c>
    </row>
    <row r="233" spans="1:9" x14ac:dyDescent="0.25">
      <c r="A233" s="2" t="str">
        <f>_xlfn.XLOOKUP(C233,Jogos!A:A,Jogos!B:B)</f>
        <v>https://www.ogol.com.br/jogo.php?id=9391336</v>
      </c>
      <c r="B233" s="1">
        <v>232</v>
      </c>
      <c r="C233" s="1">
        <v>206</v>
      </c>
      <c r="D233" s="1" t="str">
        <f>_xlfn.XLOOKUP(C233,Jogos!A:A,Jogos!M:M)</f>
        <v>Paulista Sub-17 2023</v>
      </c>
      <c r="E233" s="1">
        <v>12</v>
      </c>
      <c r="F233" t="s">
        <v>191</v>
      </c>
      <c r="I233" s="1">
        <f>IF(IF(H233="",_xlfn.XLOOKUP(C233,Jogos!$A:$A,Jogos!$P:$P)-G233,H233)&lt;0,0,IF(H233="",_xlfn.XLOOKUP(C233,Jogos!$A:$A,Jogos!$P:$P)-G233,H233))</f>
        <v>80</v>
      </c>
    </row>
    <row r="234" spans="1:9" x14ac:dyDescent="0.25">
      <c r="A234" s="2" t="str">
        <f>_xlfn.XLOOKUP(C234,Jogos!A:A,Jogos!B:B)</f>
        <v>https://www.ogol.com.br/jogo.php?id=9391336</v>
      </c>
      <c r="B234" s="1">
        <v>233</v>
      </c>
      <c r="C234" s="1">
        <v>206</v>
      </c>
      <c r="D234" s="1" t="str">
        <f>_xlfn.XLOOKUP(C234,Jogos!A:A,Jogos!M:M)</f>
        <v>Paulista Sub-17 2023</v>
      </c>
      <c r="E234" s="1">
        <v>14</v>
      </c>
      <c r="F234" t="s">
        <v>223</v>
      </c>
      <c r="I234" s="1">
        <f>IF(IF(H234="",_xlfn.XLOOKUP(C234,Jogos!$A:$A,Jogos!$P:$P)-G234,H234)&lt;0,0,IF(H234="",_xlfn.XLOOKUP(C234,Jogos!$A:$A,Jogos!$P:$P)-G234,H234))</f>
        <v>80</v>
      </c>
    </row>
    <row r="235" spans="1:9" x14ac:dyDescent="0.25">
      <c r="A235" s="2" t="str">
        <f>_xlfn.XLOOKUP(C235,Jogos!A:A,Jogos!B:B)</f>
        <v>https://www.ogol.com.br/jogo.php?id=9391336</v>
      </c>
      <c r="B235" s="1">
        <v>234</v>
      </c>
      <c r="C235" s="1">
        <v>206</v>
      </c>
      <c r="D235" s="1" t="str">
        <f>_xlfn.XLOOKUP(C235,Jogos!A:A,Jogos!M:M)</f>
        <v>Paulista Sub-17 2023</v>
      </c>
      <c r="E235" s="1">
        <v>13</v>
      </c>
      <c r="F235" t="s">
        <v>125</v>
      </c>
      <c r="G235" s="1">
        <v>74</v>
      </c>
      <c r="I235" s="1">
        <f>IF(IF(H235="",_xlfn.XLOOKUP(C235,Jogos!$A:$A,Jogos!$P:$P)-G235,H235)&lt;0,0,IF(H235="",_xlfn.XLOOKUP(C235,Jogos!$A:$A,Jogos!$P:$P)-G235,H235))</f>
        <v>6</v>
      </c>
    </row>
    <row r="236" spans="1:9" x14ac:dyDescent="0.25">
      <c r="A236" s="2" t="str">
        <f>_xlfn.XLOOKUP(C236,Jogos!A:A,Jogos!B:B)</f>
        <v>https://www.ogol.com.br/jogo.php?id=9391336</v>
      </c>
      <c r="B236" s="1">
        <v>235</v>
      </c>
      <c r="C236" s="1">
        <v>206</v>
      </c>
      <c r="D236" s="1" t="str">
        <f>_xlfn.XLOOKUP(C236,Jogos!A:A,Jogos!M:M)</f>
        <v>Paulista Sub-17 2023</v>
      </c>
      <c r="E236" s="1">
        <v>16</v>
      </c>
      <c r="F236" t="s">
        <v>201</v>
      </c>
      <c r="I236" s="1">
        <f>IF(IF(H236="",_xlfn.XLOOKUP(C236,Jogos!$A:$A,Jogos!$P:$P)-G236,H236)&lt;0,0,IF(H236="",_xlfn.XLOOKUP(C236,Jogos!$A:$A,Jogos!$P:$P)-G236,H236))</f>
        <v>80</v>
      </c>
    </row>
    <row r="237" spans="1:9" x14ac:dyDescent="0.25">
      <c r="A237" s="2" t="str">
        <f>_xlfn.XLOOKUP(C237,Jogos!A:A,Jogos!B:B)</f>
        <v>https://www.ogol.com.br/jogo.php?id=9391336</v>
      </c>
      <c r="B237" s="1">
        <v>236</v>
      </c>
      <c r="C237" s="1">
        <v>206</v>
      </c>
      <c r="D237" s="1" t="str">
        <f>_xlfn.XLOOKUP(C237,Jogos!A:A,Jogos!M:M)</f>
        <v>Paulista Sub-17 2023</v>
      </c>
      <c r="E237" s="1">
        <v>17</v>
      </c>
      <c r="F237" t="s">
        <v>224</v>
      </c>
      <c r="G237" s="1">
        <v>41</v>
      </c>
      <c r="I237" s="1">
        <f>IF(IF(H237="",_xlfn.XLOOKUP(C237,Jogos!$A:$A,Jogos!$P:$P)-G237,H237)&lt;0,0,IF(H237="",_xlfn.XLOOKUP(C237,Jogos!$A:$A,Jogos!$P:$P)-G237,H237))</f>
        <v>39</v>
      </c>
    </row>
    <row r="238" spans="1:9" x14ac:dyDescent="0.25">
      <c r="A238" s="2" t="str">
        <f>_xlfn.XLOOKUP(C238,Jogos!A:A,Jogos!B:B)</f>
        <v>https://www.ogol.com.br/jogo.php?id=9391336</v>
      </c>
      <c r="B238" s="1">
        <v>237</v>
      </c>
      <c r="C238" s="1">
        <v>206</v>
      </c>
      <c r="D238" s="1" t="str">
        <f>_xlfn.XLOOKUP(C238,Jogos!A:A,Jogos!M:M)</f>
        <v>Paulista Sub-17 2023</v>
      </c>
      <c r="E238" s="1">
        <v>20</v>
      </c>
      <c r="F238" t="s">
        <v>193</v>
      </c>
      <c r="G238" s="1">
        <v>74</v>
      </c>
      <c r="I238" s="1">
        <f>IF(IF(H238="",_xlfn.XLOOKUP(C238,Jogos!$A:$A,Jogos!$P:$P)-G238,H238)&lt;0,0,IF(H238="",_xlfn.XLOOKUP(C238,Jogos!$A:$A,Jogos!$P:$P)-G238,H238))</f>
        <v>6</v>
      </c>
    </row>
    <row r="239" spans="1:9" x14ac:dyDescent="0.25">
      <c r="A239" s="2" t="str">
        <f>_xlfn.XLOOKUP(C239,Jogos!A:A,Jogos!B:B)</f>
        <v>https://www.ogol.com.br/jogo.php?id=9391336</v>
      </c>
      <c r="B239" s="1">
        <v>238</v>
      </c>
      <c r="C239" s="1">
        <v>206</v>
      </c>
      <c r="D239" s="1" t="str">
        <f>_xlfn.XLOOKUP(C239,Jogos!A:A,Jogos!M:M)</f>
        <v>Paulista Sub-17 2023</v>
      </c>
      <c r="E239" s="1">
        <v>15</v>
      </c>
      <c r="F239" t="s">
        <v>186</v>
      </c>
      <c r="G239" s="1">
        <v>66</v>
      </c>
      <c r="I239" s="1">
        <f>IF(IF(H239="",_xlfn.XLOOKUP(C239,Jogos!$A:$A,Jogos!$P:$P)-G239,H239)&lt;0,0,IF(H239="",_xlfn.XLOOKUP(C239,Jogos!$A:$A,Jogos!$P:$P)-G239,H239))</f>
        <v>14</v>
      </c>
    </row>
    <row r="240" spans="1:9" x14ac:dyDescent="0.25">
      <c r="A240" s="2" t="str">
        <f>_xlfn.XLOOKUP(C240,Jogos!A:A,Jogos!B:B)</f>
        <v>https://www.ogol.com.br/jogo.php?id=9391336</v>
      </c>
      <c r="B240" s="1">
        <v>239</v>
      </c>
      <c r="C240" s="1">
        <v>206</v>
      </c>
      <c r="D240" s="1" t="str">
        <f>_xlfn.XLOOKUP(C240,Jogos!A:A,Jogos!M:M)</f>
        <v>Paulista Sub-17 2023</v>
      </c>
      <c r="E240" s="1">
        <v>18</v>
      </c>
      <c r="F240" t="s">
        <v>192</v>
      </c>
      <c r="G240" s="1">
        <v>62</v>
      </c>
      <c r="I240" s="1">
        <f>IF(IF(H240="",_xlfn.XLOOKUP(C240,Jogos!$A:$A,Jogos!$P:$P)-G240,H240)&lt;0,0,IF(H240="",_xlfn.XLOOKUP(C240,Jogos!$A:$A,Jogos!$P:$P)-G240,H240))</f>
        <v>18</v>
      </c>
    </row>
    <row r="241" spans="1:9" x14ac:dyDescent="0.25">
      <c r="A241" s="2" t="str">
        <f>_xlfn.XLOOKUP(C241,Jogos!A:A,Jogos!B:B)</f>
        <v>https://www.ogol.com.br/jogo.php?id=9391336</v>
      </c>
      <c r="B241" s="1">
        <v>240</v>
      </c>
      <c r="C241" s="1">
        <v>206</v>
      </c>
      <c r="D241" s="1" t="str">
        <f>_xlfn.XLOOKUP(C241,Jogos!A:A,Jogos!M:M)</f>
        <v>Paulista Sub-17 2023</v>
      </c>
      <c r="E241" s="1">
        <v>19</v>
      </c>
      <c r="F241" t="s">
        <v>197</v>
      </c>
      <c r="G241" s="1">
        <v>62</v>
      </c>
      <c r="I241" s="1">
        <f>IF(IF(H241="",_xlfn.XLOOKUP(C241,Jogos!$A:$A,Jogos!$P:$P)-G241,H241)&lt;0,0,IF(H241="",_xlfn.XLOOKUP(C241,Jogos!$A:$A,Jogos!$P:$P)-G241,H241))</f>
        <v>18</v>
      </c>
    </row>
    <row r="242" spans="1:9" x14ac:dyDescent="0.25">
      <c r="A242" s="2" t="str">
        <f>_xlfn.XLOOKUP(C242,Jogos!A:A,Jogos!B:B)</f>
        <v>https://www.ogol.com.br/jogo.php?id=9415394</v>
      </c>
      <c r="B242" s="1">
        <v>241</v>
      </c>
      <c r="C242" s="1">
        <v>207</v>
      </c>
      <c r="D242" s="1" t="str">
        <f>_xlfn.XLOOKUP(C242,Jogos!A:A,Jogos!M:M)</f>
        <v>Brasileiro Sub-17 2023</v>
      </c>
      <c r="E242" s="1">
        <v>1</v>
      </c>
      <c r="F242" t="s">
        <v>124</v>
      </c>
      <c r="I242" s="1">
        <f>IF(IF(H242="",_xlfn.XLOOKUP(C242,Jogos!$A:$A,Jogos!$P:$P)-G242,H242)&lt;0,0,IF(H242="",_xlfn.XLOOKUP(C242,Jogos!$A:$A,Jogos!$P:$P)-G242,H242))</f>
        <v>90</v>
      </c>
    </row>
    <row r="243" spans="1:9" x14ac:dyDescent="0.25">
      <c r="A243" s="2" t="str">
        <f>_xlfn.XLOOKUP(C243,Jogos!A:A,Jogos!B:B)</f>
        <v>https://www.ogol.com.br/jogo.php?id=9415394</v>
      </c>
      <c r="B243" s="1">
        <v>242</v>
      </c>
      <c r="C243" s="1">
        <v>207</v>
      </c>
      <c r="D243" s="1" t="str">
        <f>_xlfn.XLOOKUP(C243,Jogos!A:A,Jogos!M:M)</f>
        <v>Brasileiro Sub-17 2023</v>
      </c>
      <c r="E243" s="1">
        <v>2</v>
      </c>
      <c r="F243" t="s">
        <v>223</v>
      </c>
      <c r="H243" s="1">
        <v>79</v>
      </c>
      <c r="I243" s="1">
        <f>IF(IF(H243="",_xlfn.XLOOKUP(C243,Jogos!$A:$A,Jogos!$P:$P)-G243,H243)&lt;0,0,IF(H243="",_xlfn.XLOOKUP(C243,Jogos!$A:$A,Jogos!$P:$P)-G243,H243))</f>
        <v>79</v>
      </c>
    </row>
    <row r="244" spans="1:9" x14ac:dyDescent="0.25">
      <c r="A244" s="2" t="str">
        <f>_xlfn.XLOOKUP(C244,Jogos!A:A,Jogos!B:B)</f>
        <v>https://www.ogol.com.br/jogo.php?id=9415394</v>
      </c>
      <c r="B244" s="1">
        <v>243</v>
      </c>
      <c r="C244" s="1">
        <v>207</v>
      </c>
      <c r="D244" s="1" t="str">
        <f>_xlfn.XLOOKUP(C244,Jogos!A:A,Jogos!M:M)</f>
        <v>Brasileiro Sub-17 2023</v>
      </c>
      <c r="E244" s="1">
        <v>3</v>
      </c>
      <c r="F244" t="s">
        <v>125</v>
      </c>
      <c r="I244" s="1">
        <f>IF(IF(H244="",_xlfn.XLOOKUP(C244,Jogos!$A:$A,Jogos!$P:$P)-G244,H244)&lt;0,0,IF(H244="",_xlfn.XLOOKUP(C244,Jogos!$A:$A,Jogos!$P:$P)-G244,H244))</f>
        <v>90</v>
      </c>
    </row>
    <row r="245" spans="1:9" x14ac:dyDescent="0.25">
      <c r="A245" s="2" t="str">
        <f>_xlfn.XLOOKUP(C245,Jogos!A:A,Jogos!B:B)</f>
        <v>https://www.ogol.com.br/jogo.php?id=9415394</v>
      </c>
      <c r="B245" s="1">
        <v>244</v>
      </c>
      <c r="C245" s="1">
        <v>207</v>
      </c>
      <c r="D245" s="1" t="str">
        <f>_xlfn.XLOOKUP(C245,Jogos!A:A,Jogos!M:M)</f>
        <v>Brasileiro Sub-17 2023</v>
      </c>
      <c r="E245" s="1">
        <v>4</v>
      </c>
      <c r="F245" t="s">
        <v>126</v>
      </c>
      <c r="I245" s="1">
        <f>IF(IF(H245="",_xlfn.XLOOKUP(C245,Jogos!$A:$A,Jogos!$P:$P)-G245,H245)&lt;0,0,IF(H245="",_xlfn.XLOOKUP(C245,Jogos!$A:$A,Jogos!$P:$P)-G245,H245))</f>
        <v>90</v>
      </c>
    </row>
    <row r="246" spans="1:9" x14ac:dyDescent="0.25">
      <c r="A246" s="2" t="str">
        <f>_xlfn.XLOOKUP(C246,Jogos!A:A,Jogos!B:B)</f>
        <v>https://www.ogol.com.br/jogo.php?id=9415394</v>
      </c>
      <c r="B246" s="1">
        <v>245</v>
      </c>
      <c r="C246" s="1">
        <v>207</v>
      </c>
      <c r="D246" s="1" t="str">
        <f>_xlfn.XLOOKUP(C246,Jogos!A:A,Jogos!M:M)</f>
        <v>Brasileiro Sub-17 2023</v>
      </c>
      <c r="E246" s="1">
        <v>6</v>
      </c>
      <c r="F246" t="s">
        <v>136</v>
      </c>
      <c r="I246" s="1">
        <f>IF(IF(H246="",_xlfn.XLOOKUP(C246,Jogos!$A:$A,Jogos!$P:$P)-G246,H246)&lt;0,0,IF(H246="",_xlfn.XLOOKUP(C246,Jogos!$A:$A,Jogos!$P:$P)-G246,H246))</f>
        <v>90</v>
      </c>
    </row>
    <row r="247" spans="1:9" x14ac:dyDescent="0.25">
      <c r="A247" s="2" t="str">
        <f>_xlfn.XLOOKUP(C247,Jogos!A:A,Jogos!B:B)</f>
        <v>https://www.ogol.com.br/jogo.php?id=9415394</v>
      </c>
      <c r="B247" s="1">
        <v>246</v>
      </c>
      <c r="C247" s="1">
        <v>207</v>
      </c>
      <c r="D247" s="1" t="str">
        <f>_xlfn.XLOOKUP(C247,Jogos!A:A,Jogos!M:M)</f>
        <v>Brasileiro Sub-17 2023</v>
      </c>
      <c r="E247" s="1">
        <v>5</v>
      </c>
      <c r="F247" t="s">
        <v>127</v>
      </c>
      <c r="H247" s="1">
        <v>79</v>
      </c>
      <c r="I247" s="1">
        <f>IF(IF(H247="",_xlfn.XLOOKUP(C247,Jogos!$A:$A,Jogos!$P:$P)-G247,H247)&lt;0,0,IF(H247="",_xlfn.XLOOKUP(C247,Jogos!$A:$A,Jogos!$P:$P)-G247,H247))</f>
        <v>79</v>
      </c>
    </row>
    <row r="248" spans="1:9" x14ac:dyDescent="0.25">
      <c r="A248" s="2" t="str">
        <f>_xlfn.XLOOKUP(C248,Jogos!A:A,Jogos!B:B)</f>
        <v>https://www.ogol.com.br/jogo.php?id=9415394</v>
      </c>
      <c r="B248" s="1">
        <v>247</v>
      </c>
      <c r="C248" s="1">
        <v>207</v>
      </c>
      <c r="D248" s="1" t="str">
        <f>_xlfn.XLOOKUP(C248,Jogos!A:A,Jogos!M:M)</f>
        <v>Brasileiro Sub-17 2023</v>
      </c>
      <c r="E248" s="1">
        <v>7</v>
      </c>
      <c r="F248" t="s">
        <v>131</v>
      </c>
      <c r="I248" s="1">
        <f>IF(IF(H248="",_xlfn.XLOOKUP(C248,Jogos!$A:$A,Jogos!$P:$P)-G248,H248)&lt;0,0,IF(H248="",_xlfn.XLOOKUP(C248,Jogos!$A:$A,Jogos!$P:$P)-G248,H248))</f>
        <v>90</v>
      </c>
    </row>
    <row r="249" spans="1:9" x14ac:dyDescent="0.25">
      <c r="A249" s="2" t="str">
        <f>_xlfn.XLOOKUP(C249,Jogos!A:A,Jogos!B:B)</f>
        <v>https://www.ogol.com.br/jogo.php?id=9415394</v>
      </c>
      <c r="B249" s="1">
        <v>248</v>
      </c>
      <c r="C249" s="1">
        <v>207</v>
      </c>
      <c r="D249" s="1" t="str">
        <f>_xlfn.XLOOKUP(C249,Jogos!A:A,Jogos!M:M)</f>
        <v>Brasileiro Sub-17 2023</v>
      </c>
      <c r="E249" s="1">
        <v>8</v>
      </c>
      <c r="F249" t="s">
        <v>193</v>
      </c>
      <c r="H249" s="1">
        <v>68</v>
      </c>
      <c r="I249" s="1">
        <f>IF(IF(H249="",_xlfn.XLOOKUP(C249,Jogos!$A:$A,Jogos!$P:$P)-G249,H249)&lt;0,0,IF(H249="",_xlfn.XLOOKUP(C249,Jogos!$A:$A,Jogos!$P:$P)-G249,H249))</f>
        <v>68</v>
      </c>
    </row>
    <row r="250" spans="1:9" x14ac:dyDescent="0.25">
      <c r="A250" s="2" t="str">
        <f>_xlfn.XLOOKUP(C250,Jogos!A:A,Jogos!B:B)</f>
        <v>https://www.ogol.com.br/jogo.php?id=9415394</v>
      </c>
      <c r="B250" s="1">
        <v>249</v>
      </c>
      <c r="C250" s="1">
        <v>207</v>
      </c>
      <c r="D250" s="1" t="str">
        <f>_xlfn.XLOOKUP(C250,Jogos!A:A,Jogos!M:M)</f>
        <v>Brasileiro Sub-17 2023</v>
      </c>
      <c r="E250" s="1">
        <v>10</v>
      </c>
      <c r="F250" t="s">
        <v>130</v>
      </c>
      <c r="H250" s="1">
        <v>68</v>
      </c>
      <c r="I250" s="1">
        <f>IF(IF(H250="",_xlfn.XLOOKUP(C250,Jogos!$A:$A,Jogos!$P:$P)-G250,H250)&lt;0,0,IF(H250="",_xlfn.XLOOKUP(C250,Jogos!$A:$A,Jogos!$P:$P)-G250,H250))</f>
        <v>68</v>
      </c>
    </row>
    <row r="251" spans="1:9" x14ac:dyDescent="0.25">
      <c r="A251" s="2" t="str">
        <f>_xlfn.XLOOKUP(C251,Jogos!A:A,Jogos!B:B)</f>
        <v>https://www.ogol.com.br/jogo.php?id=9415394</v>
      </c>
      <c r="B251" s="1">
        <v>250</v>
      </c>
      <c r="C251" s="1">
        <v>207</v>
      </c>
      <c r="D251" s="1" t="str">
        <f>_xlfn.XLOOKUP(C251,Jogos!A:A,Jogos!M:M)</f>
        <v>Brasileiro Sub-17 2023</v>
      </c>
      <c r="E251" s="1">
        <v>11</v>
      </c>
      <c r="F251" t="s">
        <v>139</v>
      </c>
      <c r="H251" s="1">
        <v>68</v>
      </c>
      <c r="I251" s="1">
        <f>IF(IF(H251="",_xlfn.XLOOKUP(C251,Jogos!$A:$A,Jogos!$P:$P)-G251,H251)&lt;0,0,IF(H251="",_xlfn.XLOOKUP(C251,Jogos!$A:$A,Jogos!$P:$P)-G251,H251))</f>
        <v>68</v>
      </c>
    </row>
    <row r="252" spans="1:9" x14ac:dyDescent="0.25">
      <c r="A252" s="2" t="str">
        <f>_xlfn.XLOOKUP(C252,Jogos!A:A,Jogos!B:B)</f>
        <v>https://www.ogol.com.br/jogo.php?id=9415394</v>
      </c>
      <c r="B252" s="1">
        <v>251</v>
      </c>
      <c r="C252" s="1">
        <v>207</v>
      </c>
      <c r="D252" s="1" t="str">
        <f>_xlfn.XLOOKUP(C252,Jogos!A:A,Jogos!M:M)</f>
        <v>Brasileiro Sub-17 2023</v>
      </c>
      <c r="E252" s="1">
        <v>9</v>
      </c>
      <c r="F252" t="s">
        <v>141</v>
      </c>
      <c r="H252" s="1">
        <v>79</v>
      </c>
      <c r="I252" s="1">
        <f>IF(IF(H252="",_xlfn.XLOOKUP(C252,Jogos!$A:$A,Jogos!$P:$P)-G252,H252)&lt;0,0,IF(H252="",_xlfn.XLOOKUP(C252,Jogos!$A:$A,Jogos!$P:$P)-G252,H252))</f>
        <v>79</v>
      </c>
    </row>
    <row r="253" spans="1:9" x14ac:dyDescent="0.25">
      <c r="A253" s="2" t="str">
        <f>_xlfn.XLOOKUP(C253,Jogos!A:A,Jogos!B:B)</f>
        <v>https://www.ogol.com.br/jogo.php?id=9415394</v>
      </c>
      <c r="B253" s="1">
        <v>252</v>
      </c>
      <c r="C253" s="1">
        <v>207</v>
      </c>
      <c r="D253" s="1" t="str">
        <f>_xlfn.XLOOKUP(C253,Jogos!A:A,Jogos!M:M)</f>
        <v>Brasileiro Sub-17 2023</v>
      </c>
      <c r="E253" s="1">
        <v>12</v>
      </c>
      <c r="F253" t="s">
        <v>134</v>
      </c>
      <c r="I253" s="1">
        <f>IF(IF(H253="",_xlfn.XLOOKUP(C253,Jogos!$A:$A,Jogos!$P:$P)-G253,H253)&lt;0,0,IF(H253="",_xlfn.XLOOKUP(C253,Jogos!$A:$A,Jogos!$P:$P)-G253,H253))</f>
        <v>90</v>
      </c>
    </row>
    <row r="254" spans="1:9" x14ac:dyDescent="0.25">
      <c r="A254" s="2" t="str">
        <f>_xlfn.XLOOKUP(C254,Jogos!A:A,Jogos!B:B)</f>
        <v>https://www.ogol.com.br/jogo.php?id=9415394</v>
      </c>
      <c r="B254" s="1">
        <v>253</v>
      </c>
      <c r="C254" s="1">
        <v>207</v>
      </c>
      <c r="D254" s="1" t="str">
        <f>_xlfn.XLOOKUP(C254,Jogos!A:A,Jogos!M:M)</f>
        <v>Brasileiro Sub-17 2023</v>
      </c>
      <c r="E254" s="1">
        <v>13</v>
      </c>
      <c r="F254" t="s">
        <v>195</v>
      </c>
      <c r="G254" s="1">
        <v>79</v>
      </c>
      <c r="I254" s="1">
        <f>IF(IF(H254="",_xlfn.XLOOKUP(C254,Jogos!$A:$A,Jogos!$P:$P)-G254,H254)&lt;0,0,IF(H254="",_xlfn.XLOOKUP(C254,Jogos!$A:$A,Jogos!$P:$P)-G254,H254))</f>
        <v>11</v>
      </c>
    </row>
    <row r="255" spans="1:9" x14ac:dyDescent="0.25">
      <c r="A255" s="2" t="str">
        <f>_xlfn.XLOOKUP(C255,Jogos!A:A,Jogos!B:B)</f>
        <v>https://www.ogol.com.br/jogo.php?id=9415394</v>
      </c>
      <c r="B255" s="1">
        <v>254</v>
      </c>
      <c r="C255" s="1">
        <v>207</v>
      </c>
      <c r="D255" s="1" t="str">
        <f>_xlfn.XLOOKUP(C255,Jogos!A:A,Jogos!M:M)</f>
        <v>Brasileiro Sub-17 2023</v>
      </c>
      <c r="E255" s="1">
        <v>14</v>
      </c>
      <c r="F255" t="s">
        <v>135</v>
      </c>
      <c r="I255" s="1">
        <f>IF(IF(H255="",_xlfn.XLOOKUP(C255,Jogos!$A:$A,Jogos!$P:$P)-G255,H255)&lt;0,0,IF(H255="",_xlfn.XLOOKUP(C255,Jogos!$A:$A,Jogos!$P:$P)-G255,H255))</f>
        <v>90</v>
      </c>
    </row>
    <row r="256" spans="1:9" x14ac:dyDescent="0.25">
      <c r="A256" s="2" t="str">
        <f>_xlfn.XLOOKUP(C256,Jogos!A:A,Jogos!B:B)</f>
        <v>https://www.ogol.com.br/jogo.php?id=9415394</v>
      </c>
      <c r="B256" s="1">
        <v>255</v>
      </c>
      <c r="C256" s="1">
        <v>207</v>
      </c>
      <c r="D256" s="1" t="str">
        <f>_xlfn.XLOOKUP(C256,Jogos!A:A,Jogos!M:M)</f>
        <v>Brasileiro Sub-17 2023</v>
      </c>
      <c r="E256" s="1">
        <v>15</v>
      </c>
      <c r="F256" t="s">
        <v>189</v>
      </c>
      <c r="G256" s="1">
        <v>79</v>
      </c>
      <c r="I256" s="1">
        <f>IF(IF(H256="",_xlfn.XLOOKUP(C256,Jogos!$A:$A,Jogos!$P:$P)-G256,H256)&lt;0,0,IF(H256="",_xlfn.XLOOKUP(C256,Jogos!$A:$A,Jogos!$P:$P)-G256,H256))</f>
        <v>11</v>
      </c>
    </row>
    <row r="257" spans="1:9" x14ac:dyDescent="0.25">
      <c r="A257" s="2" t="str">
        <f>_xlfn.XLOOKUP(C257,Jogos!A:A,Jogos!B:B)</f>
        <v>https://www.ogol.com.br/jogo.php?id=9415394</v>
      </c>
      <c r="B257" s="1">
        <v>256</v>
      </c>
      <c r="C257" s="1">
        <v>207</v>
      </c>
      <c r="D257" s="1" t="str">
        <f>_xlfn.XLOOKUP(C257,Jogos!A:A,Jogos!M:M)</f>
        <v>Brasileiro Sub-17 2023</v>
      </c>
      <c r="E257" s="1">
        <v>16</v>
      </c>
      <c r="F257" t="s">
        <v>137</v>
      </c>
      <c r="G257" s="1">
        <v>68</v>
      </c>
      <c r="I257" s="1">
        <f>IF(IF(H257="",_xlfn.XLOOKUP(C257,Jogos!$A:$A,Jogos!$P:$P)-G257,H257)&lt;0,0,IF(H257="",_xlfn.XLOOKUP(C257,Jogos!$A:$A,Jogos!$P:$P)-G257,H257))</f>
        <v>22</v>
      </c>
    </row>
    <row r="258" spans="1:9" x14ac:dyDescent="0.25">
      <c r="A258" s="2" t="str">
        <f>_xlfn.XLOOKUP(C258,Jogos!A:A,Jogos!B:B)</f>
        <v>https://www.ogol.com.br/jogo.php?id=9415394</v>
      </c>
      <c r="B258" s="1">
        <v>257</v>
      </c>
      <c r="C258" s="1">
        <v>207</v>
      </c>
      <c r="D258" s="1" t="str">
        <f>_xlfn.XLOOKUP(C258,Jogos!A:A,Jogos!M:M)</f>
        <v>Brasileiro Sub-17 2023</v>
      </c>
      <c r="E258" s="1">
        <v>17</v>
      </c>
      <c r="F258" t="s">
        <v>129</v>
      </c>
      <c r="G258" s="1">
        <v>68</v>
      </c>
      <c r="I258" s="1">
        <f>IF(IF(H258="",_xlfn.XLOOKUP(C258,Jogos!$A:$A,Jogos!$P:$P)-G258,H258)&lt;0,0,IF(H258="",_xlfn.XLOOKUP(C258,Jogos!$A:$A,Jogos!$P:$P)-G258,H258))</f>
        <v>22</v>
      </c>
    </row>
    <row r="259" spans="1:9" x14ac:dyDescent="0.25">
      <c r="A259" s="2" t="str">
        <f>_xlfn.XLOOKUP(C259,Jogos!A:A,Jogos!B:B)</f>
        <v>https://www.ogol.com.br/jogo.php?id=9415394</v>
      </c>
      <c r="B259" s="1">
        <v>258</v>
      </c>
      <c r="C259" s="1">
        <v>207</v>
      </c>
      <c r="D259" s="1" t="str">
        <f>_xlfn.XLOOKUP(C259,Jogos!A:A,Jogos!M:M)</f>
        <v>Brasileiro Sub-17 2023</v>
      </c>
      <c r="E259" s="1">
        <v>19</v>
      </c>
      <c r="F259" t="s">
        <v>224</v>
      </c>
      <c r="I259" s="1">
        <f>IF(IF(H259="",_xlfn.XLOOKUP(C259,Jogos!$A:$A,Jogos!$P:$P)-G259,H259)&lt;0,0,IF(H259="",_xlfn.XLOOKUP(C259,Jogos!$A:$A,Jogos!$P:$P)-G259,H259))</f>
        <v>90</v>
      </c>
    </row>
    <row r="260" spans="1:9" x14ac:dyDescent="0.25">
      <c r="A260" s="2" t="str">
        <f>_xlfn.XLOOKUP(C260,Jogos!A:A,Jogos!B:B)</f>
        <v>https://www.ogol.com.br/jogo.php?id=9415394</v>
      </c>
      <c r="B260" s="1">
        <v>259</v>
      </c>
      <c r="C260" s="1">
        <v>207</v>
      </c>
      <c r="D260" s="1" t="str">
        <f>_xlfn.XLOOKUP(C260,Jogos!A:A,Jogos!M:M)</f>
        <v>Brasileiro Sub-17 2023</v>
      </c>
      <c r="E260" s="1">
        <v>20</v>
      </c>
      <c r="F260" t="s">
        <v>133</v>
      </c>
      <c r="G260" s="1">
        <v>79</v>
      </c>
      <c r="I260" s="1">
        <f>IF(IF(H260="",_xlfn.XLOOKUP(C260,Jogos!$A:$A,Jogos!$P:$P)-G260,H260)&lt;0,0,IF(H260="",_xlfn.XLOOKUP(C260,Jogos!$A:$A,Jogos!$P:$P)-G260,H260))</f>
        <v>11</v>
      </c>
    </row>
    <row r="261" spans="1:9" x14ac:dyDescent="0.25">
      <c r="A261" s="2" t="str">
        <f>_xlfn.XLOOKUP(C261,Jogos!A:A,Jogos!B:B)</f>
        <v>https://www.ogol.com.br/jogo.php?id=9415394</v>
      </c>
      <c r="B261" s="1">
        <v>260</v>
      </c>
      <c r="C261" s="1">
        <v>207</v>
      </c>
      <c r="D261" s="1" t="str">
        <f>_xlfn.XLOOKUP(C261,Jogos!A:A,Jogos!M:M)</f>
        <v>Brasileiro Sub-17 2023</v>
      </c>
      <c r="E261" s="1">
        <v>18</v>
      </c>
      <c r="F261" t="s">
        <v>132</v>
      </c>
      <c r="G261" s="1">
        <v>68</v>
      </c>
      <c r="I261" s="1">
        <f>IF(IF(H261="",_xlfn.XLOOKUP(C261,Jogos!$A:$A,Jogos!$P:$P)-G261,H261)&lt;0,0,IF(H261="",_xlfn.XLOOKUP(C261,Jogos!$A:$A,Jogos!$P:$P)-G261,H261))</f>
        <v>22</v>
      </c>
    </row>
    <row r="262" spans="1:9" x14ac:dyDescent="0.25">
      <c r="A262" s="2" t="str">
        <f>_xlfn.XLOOKUP(C262,Jogos!A:A,Jogos!B:B)</f>
        <v>https://www.ogol.com.br/jogo.php?id=9391352</v>
      </c>
      <c r="B262" s="1">
        <v>261</v>
      </c>
      <c r="C262" s="1">
        <v>208</v>
      </c>
      <c r="D262" s="1" t="str">
        <f>_xlfn.XLOOKUP(C262,Jogos!A:A,Jogos!M:M)</f>
        <v>Paulista Sub-17 2023</v>
      </c>
      <c r="E262" s="1">
        <v>1</v>
      </c>
      <c r="F262" t="s">
        <v>134</v>
      </c>
      <c r="I262" s="1">
        <f>IF(IF(H262="",_xlfn.XLOOKUP(C262,Jogos!$A:$A,Jogos!$P:$P)-G262,H262)&lt;0,0,IF(H262="",_xlfn.XLOOKUP(C262,Jogos!$A:$A,Jogos!$P:$P)-G262,H262))</f>
        <v>80</v>
      </c>
    </row>
    <row r="263" spans="1:9" x14ac:dyDescent="0.25">
      <c r="A263" s="2" t="str">
        <f>_xlfn.XLOOKUP(C263,Jogos!A:A,Jogos!B:B)</f>
        <v>https://www.ogol.com.br/jogo.php?id=9391352</v>
      </c>
      <c r="B263" s="1">
        <v>262</v>
      </c>
      <c r="C263" s="1">
        <v>208</v>
      </c>
      <c r="D263" s="1" t="str">
        <f>_xlfn.XLOOKUP(C263,Jogos!A:A,Jogos!M:M)</f>
        <v>Paulista Sub-17 2023</v>
      </c>
      <c r="E263" s="1">
        <v>2</v>
      </c>
      <c r="F263" t="s">
        <v>189</v>
      </c>
      <c r="I263" s="1">
        <f>IF(IF(H263="",_xlfn.XLOOKUP(C263,Jogos!$A:$A,Jogos!$P:$P)-G263,H263)&lt;0,0,IF(H263="",_xlfn.XLOOKUP(C263,Jogos!$A:$A,Jogos!$P:$P)-G263,H263))</f>
        <v>80</v>
      </c>
    </row>
    <row r="264" spans="1:9" x14ac:dyDescent="0.25">
      <c r="A264" s="2" t="str">
        <f>_xlfn.XLOOKUP(C264,Jogos!A:A,Jogos!B:B)</f>
        <v>https://www.ogol.com.br/jogo.php?id=9391352</v>
      </c>
      <c r="B264" s="1">
        <v>263</v>
      </c>
      <c r="C264" s="1">
        <v>208</v>
      </c>
      <c r="D264" s="1" t="str">
        <f>_xlfn.XLOOKUP(C264,Jogos!A:A,Jogos!M:M)</f>
        <v>Paulista Sub-17 2023</v>
      </c>
      <c r="E264" s="1">
        <v>3</v>
      </c>
      <c r="F264" t="s">
        <v>190</v>
      </c>
      <c r="I264" s="1">
        <f>IF(IF(H264="",_xlfn.XLOOKUP(C264,Jogos!$A:$A,Jogos!$P:$P)-G264,H264)&lt;0,0,IF(H264="",_xlfn.XLOOKUP(C264,Jogos!$A:$A,Jogos!$P:$P)-G264,H264))</f>
        <v>80</v>
      </c>
    </row>
    <row r="265" spans="1:9" x14ac:dyDescent="0.25">
      <c r="A265" s="2" t="str">
        <f>_xlfn.XLOOKUP(C265,Jogos!A:A,Jogos!B:B)</f>
        <v>https://www.ogol.com.br/jogo.php?id=9391352</v>
      </c>
      <c r="B265" s="1">
        <v>264</v>
      </c>
      <c r="C265" s="1">
        <v>208</v>
      </c>
      <c r="D265" s="1" t="str">
        <f>_xlfn.XLOOKUP(C265,Jogos!A:A,Jogos!M:M)</f>
        <v>Paulista Sub-17 2023</v>
      </c>
      <c r="E265" s="1">
        <v>4</v>
      </c>
      <c r="F265" t="s">
        <v>135</v>
      </c>
      <c r="I265" s="1">
        <f>IF(IF(H265="",_xlfn.XLOOKUP(C265,Jogos!$A:$A,Jogos!$P:$P)-G265,H265)&lt;0,0,IF(H265="",_xlfn.XLOOKUP(C265,Jogos!$A:$A,Jogos!$P:$P)-G265,H265))</f>
        <v>80</v>
      </c>
    </row>
    <row r="266" spans="1:9" x14ac:dyDescent="0.25">
      <c r="A266" s="2" t="str">
        <f>_xlfn.XLOOKUP(C266,Jogos!A:A,Jogos!B:B)</f>
        <v>https://www.ogol.com.br/jogo.php?id=9391352</v>
      </c>
      <c r="B266" s="1">
        <v>265</v>
      </c>
      <c r="C266" s="1">
        <v>208</v>
      </c>
      <c r="D266" s="1" t="str">
        <f>_xlfn.XLOOKUP(C266,Jogos!A:A,Jogos!M:M)</f>
        <v>Paulista Sub-17 2023</v>
      </c>
      <c r="E266" s="1">
        <v>5</v>
      </c>
      <c r="F266" t="s">
        <v>137</v>
      </c>
      <c r="H266" s="1">
        <v>54</v>
      </c>
      <c r="I266" s="1">
        <f>IF(IF(H266="",_xlfn.XLOOKUP(C266,Jogos!$A:$A,Jogos!$P:$P)-G266,H266)&lt;0,0,IF(H266="",_xlfn.XLOOKUP(C266,Jogos!$A:$A,Jogos!$P:$P)-G266,H266))</f>
        <v>54</v>
      </c>
    </row>
    <row r="267" spans="1:9" x14ac:dyDescent="0.25">
      <c r="A267" s="2" t="str">
        <f>_xlfn.XLOOKUP(C267,Jogos!A:A,Jogos!B:B)</f>
        <v>https://www.ogol.com.br/jogo.php?id=9391352</v>
      </c>
      <c r="B267" s="1">
        <v>266</v>
      </c>
      <c r="C267" s="1">
        <v>208</v>
      </c>
      <c r="D267" s="1" t="str">
        <f>_xlfn.XLOOKUP(C267,Jogos!A:A,Jogos!M:M)</f>
        <v>Paulista Sub-17 2023</v>
      </c>
      <c r="E267" s="1">
        <v>8</v>
      </c>
      <c r="F267" t="s">
        <v>129</v>
      </c>
      <c r="H267" s="1">
        <v>67</v>
      </c>
      <c r="I267" s="1">
        <f>IF(IF(H267="",_xlfn.XLOOKUP(C267,Jogos!$A:$A,Jogos!$P:$P)-G267,H267)&lt;0,0,IF(H267="",_xlfn.XLOOKUP(C267,Jogos!$A:$A,Jogos!$P:$P)-G267,H267))</f>
        <v>67</v>
      </c>
    </row>
    <row r="268" spans="1:9" x14ac:dyDescent="0.25">
      <c r="A268" s="2" t="str">
        <f>_xlfn.XLOOKUP(C268,Jogos!A:A,Jogos!B:B)</f>
        <v>https://www.ogol.com.br/jogo.php?id=9391352</v>
      </c>
      <c r="B268" s="1">
        <v>267</v>
      </c>
      <c r="C268" s="1">
        <v>208</v>
      </c>
      <c r="D268" s="1" t="str">
        <f>_xlfn.XLOOKUP(C268,Jogos!A:A,Jogos!M:M)</f>
        <v>Paulista Sub-17 2023</v>
      </c>
      <c r="E268" s="1">
        <v>10</v>
      </c>
      <c r="F268" t="s">
        <v>187</v>
      </c>
      <c r="H268" s="1">
        <v>62</v>
      </c>
      <c r="I268" s="1">
        <f>IF(IF(H268="",_xlfn.XLOOKUP(C268,Jogos!$A:$A,Jogos!$P:$P)-G268,H268)&lt;0,0,IF(H268="",_xlfn.XLOOKUP(C268,Jogos!$A:$A,Jogos!$P:$P)-G268,H268))</f>
        <v>62</v>
      </c>
    </row>
    <row r="269" spans="1:9" x14ac:dyDescent="0.25">
      <c r="A269" s="2" t="str">
        <f>_xlfn.XLOOKUP(C269,Jogos!A:A,Jogos!B:B)</f>
        <v>https://www.ogol.com.br/jogo.php?id=9391352</v>
      </c>
      <c r="B269" s="1">
        <v>268</v>
      </c>
      <c r="C269" s="1">
        <v>208</v>
      </c>
      <c r="D269" s="1" t="str">
        <f>_xlfn.XLOOKUP(C269,Jogos!A:A,Jogos!M:M)</f>
        <v>Paulista Sub-17 2023</v>
      </c>
      <c r="E269" s="1">
        <v>9</v>
      </c>
      <c r="F269" t="s">
        <v>133</v>
      </c>
      <c r="H269" s="1">
        <v>62</v>
      </c>
      <c r="I269" s="1">
        <f>IF(IF(H269="",_xlfn.XLOOKUP(C269,Jogos!$A:$A,Jogos!$P:$P)-G269,H269)&lt;0,0,IF(H269="",_xlfn.XLOOKUP(C269,Jogos!$A:$A,Jogos!$P:$P)-G269,H269))</f>
        <v>62</v>
      </c>
    </row>
    <row r="270" spans="1:9" x14ac:dyDescent="0.25">
      <c r="A270" s="2" t="str">
        <f>_xlfn.XLOOKUP(C270,Jogos!A:A,Jogos!B:B)</f>
        <v>https://www.ogol.com.br/jogo.php?id=9391352</v>
      </c>
      <c r="B270" s="1">
        <v>269</v>
      </c>
      <c r="C270" s="1">
        <v>208</v>
      </c>
      <c r="D270" s="1" t="str">
        <f>_xlfn.XLOOKUP(C270,Jogos!A:A,Jogos!M:M)</f>
        <v>Paulista Sub-17 2023</v>
      </c>
      <c r="E270" s="1">
        <v>7</v>
      </c>
      <c r="F270" t="s">
        <v>220</v>
      </c>
      <c r="H270" s="1">
        <v>54</v>
      </c>
      <c r="I270" s="1">
        <f>IF(IF(H270="",_xlfn.XLOOKUP(C270,Jogos!$A:$A,Jogos!$P:$P)-G270,H270)&lt;0,0,IF(H270="",_xlfn.XLOOKUP(C270,Jogos!$A:$A,Jogos!$P:$P)-G270,H270))</f>
        <v>54</v>
      </c>
    </row>
    <row r="271" spans="1:9" x14ac:dyDescent="0.25">
      <c r="A271" s="2" t="str">
        <f>_xlfn.XLOOKUP(C271,Jogos!A:A,Jogos!B:B)</f>
        <v>https://www.ogol.com.br/jogo.php?id=9391352</v>
      </c>
      <c r="B271" s="1">
        <v>270</v>
      </c>
      <c r="C271" s="1">
        <v>208</v>
      </c>
      <c r="D271" s="1" t="str">
        <f>_xlfn.XLOOKUP(C271,Jogos!A:A,Jogos!M:M)</f>
        <v>Paulista Sub-17 2023</v>
      </c>
      <c r="E271" s="1">
        <v>6</v>
      </c>
      <c r="F271" t="s">
        <v>186</v>
      </c>
      <c r="H271" s="1">
        <v>67</v>
      </c>
      <c r="I271" s="1">
        <f>IF(IF(H271="",_xlfn.XLOOKUP(C271,Jogos!$A:$A,Jogos!$P:$P)-G271,H271)&lt;0,0,IF(H271="",_xlfn.XLOOKUP(C271,Jogos!$A:$A,Jogos!$P:$P)-G271,H271))</f>
        <v>67</v>
      </c>
    </row>
    <row r="272" spans="1:9" x14ac:dyDescent="0.25">
      <c r="A272" s="2" t="str">
        <f>_xlfn.XLOOKUP(C272,Jogos!A:A,Jogos!B:B)</f>
        <v>https://www.ogol.com.br/jogo.php?id=9391352</v>
      </c>
      <c r="B272" s="1">
        <v>271</v>
      </c>
      <c r="C272" s="1">
        <v>208</v>
      </c>
      <c r="D272" s="1" t="str">
        <f>_xlfn.XLOOKUP(C272,Jogos!A:A,Jogos!M:M)</f>
        <v>Paulista Sub-17 2023</v>
      </c>
      <c r="E272" s="1">
        <v>11</v>
      </c>
      <c r="F272" t="s">
        <v>132</v>
      </c>
      <c r="H272" s="1">
        <v>54</v>
      </c>
      <c r="I272" s="1">
        <f>IF(IF(H272="",_xlfn.XLOOKUP(C272,Jogos!$A:$A,Jogos!$P:$P)-G272,H272)&lt;0,0,IF(H272="",_xlfn.XLOOKUP(C272,Jogos!$A:$A,Jogos!$P:$P)-G272,H272))</f>
        <v>54</v>
      </c>
    </row>
    <row r="273" spans="1:9" x14ac:dyDescent="0.25">
      <c r="A273" s="2" t="str">
        <f>_xlfn.XLOOKUP(C273,Jogos!A:A,Jogos!B:B)</f>
        <v>https://www.ogol.com.br/jogo.php?id=9391352</v>
      </c>
      <c r="B273" s="1">
        <v>272</v>
      </c>
      <c r="C273" s="1">
        <v>208</v>
      </c>
      <c r="D273" s="1" t="str">
        <f>_xlfn.XLOOKUP(C273,Jogos!A:A,Jogos!M:M)</f>
        <v>Paulista Sub-17 2023</v>
      </c>
      <c r="E273" s="1">
        <v>12</v>
      </c>
      <c r="F273" t="s">
        <v>191</v>
      </c>
      <c r="I273" s="1">
        <f>IF(IF(H273="",_xlfn.XLOOKUP(C273,Jogos!$A:$A,Jogos!$P:$P)-G273,H273)&lt;0,0,IF(H273="",_xlfn.XLOOKUP(C273,Jogos!$A:$A,Jogos!$P:$P)-G273,H273))</f>
        <v>80</v>
      </c>
    </row>
    <row r="274" spans="1:9" x14ac:dyDescent="0.25">
      <c r="A274" s="2" t="str">
        <f>_xlfn.XLOOKUP(C274,Jogos!A:A,Jogos!B:B)</f>
        <v>https://www.ogol.com.br/jogo.php?id=9391352</v>
      </c>
      <c r="B274" s="1">
        <v>273</v>
      </c>
      <c r="C274" s="1">
        <v>208</v>
      </c>
      <c r="D274" s="1" t="str">
        <f>_xlfn.XLOOKUP(C274,Jogos!A:A,Jogos!M:M)</f>
        <v>Paulista Sub-17 2023</v>
      </c>
      <c r="E274" s="1">
        <v>13</v>
      </c>
      <c r="F274" t="s">
        <v>126</v>
      </c>
      <c r="G274" s="1">
        <v>67</v>
      </c>
      <c r="I274" s="1">
        <f>IF(IF(H274="",_xlfn.XLOOKUP(C274,Jogos!$A:$A,Jogos!$P:$P)-G274,H274)&lt;0,0,IF(H274="",_xlfn.XLOOKUP(C274,Jogos!$A:$A,Jogos!$P:$P)-G274,H274))</f>
        <v>13</v>
      </c>
    </row>
    <row r="275" spans="1:9" x14ac:dyDescent="0.25">
      <c r="A275" s="2" t="str">
        <f>_xlfn.XLOOKUP(C275,Jogos!A:A,Jogos!B:B)</f>
        <v>https://www.ogol.com.br/jogo.php?id=9391352</v>
      </c>
      <c r="B275" s="1">
        <v>274</v>
      </c>
      <c r="C275" s="1">
        <v>208</v>
      </c>
      <c r="D275" s="1" t="str">
        <f>_xlfn.XLOOKUP(C275,Jogos!A:A,Jogos!M:M)</f>
        <v>Paulista Sub-17 2023</v>
      </c>
      <c r="E275" s="1">
        <v>14</v>
      </c>
      <c r="F275" t="s">
        <v>201</v>
      </c>
      <c r="G275" s="1">
        <v>62</v>
      </c>
      <c r="I275" s="1">
        <f>IF(IF(H275="",_xlfn.XLOOKUP(C275,Jogos!$A:$A,Jogos!$P:$P)-G275,H275)&lt;0,0,IF(H275="",_xlfn.XLOOKUP(C275,Jogos!$A:$A,Jogos!$P:$P)-G275,H275))</f>
        <v>18</v>
      </c>
    </row>
    <row r="276" spans="1:9" x14ac:dyDescent="0.25">
      <c r="A276" s="2" t="str">
        <f>_xlfn.XLOOKUP(C276,Jogos!A:A,Jogos!B:B)</f>
        <v>https://www.ogol.com.br/jogo.php?id=9391352</v>
      </c>
      <c r="B276" s="1">
        <v>275</v>
      </c>
      <c r="C276" s="1">
        <v>208</v>
      </c>
      <c r="D276" s="1" t="str">
        <f>_xlfn.XLOOKUP(C276,Jogos!A:A,Jogos!M:M)</f>
        <v>Paulista Sub-17 2023</v>
      </c>
      <c r="E276" s="1">
        <v>15</v>
      </c>
      <c r="F276" t="s">
        <v>188</v>
      </c>
      <c r="G276" s="1">
        <v>54</v>
      </c>
      <c r="I276" s="1">
        <f>IF(IF(H276="",_xlfn.XLOOKUP(C276,Jogos!$A:$A,Jogos!$P:$P)-G276,H276)&lt;0,0,IF(H276="",_xlfn.XLOOKUP(C276,Jogos!$A:$A,Jogos!$P:$P)-G276,H276))</f>
        <v>26</v>
      </c>
    </row>
    <row r="277" spans="1:9" x14ac:dyDescent="0.25">
      <c r="A277" s="2" t="str">
        <f>_xlfn.XLOOKUP(C277,Jogos!A:A,Jogos!B:B)</f>
        <v>https://www.ogol.com.br/jogo.php?id=9391352</v>
      </c>
      <c r="B277" s="1">
        <v>276</v>
      </c>
      <c r="C277" s="1">
        <v>208</v>
      </c>
      <c r="D277" s="1" t="str">
        <f>_xlfn.XLOOKUP(C277,Jogos!A:A,Jogos!M:M)</f>
        <v>Paulista Sub-17 2023</v>
      </c>
      <c r="E277" s="1">
        <v>16</v>
      </c>
      <c r="F277" t="s">
        <v>139</v>
      </c>
      <c r="I277" s="1">
        <f>IF(IF(H277="",_xlfn.XLOOKUP(C277,Jogos!$A:$A,Jogos!$P:$P)-G277,H277)&lt;0,0,IF(H277="",_xlfn.XLOOKUP(C277,Jogos!$A:$A,Jogos!$P:$P)-G277,H277))</f>
        <v>80</v>
      </c>
    </row>
    <row r="278" spans="1:9" x14ac:dyDescent="0.25">
      <c r="A278" s="2" t="str">
        <f>_xlfn.XLOOKUP(C278,Jogos!A:A,Jogos!B:B)</f>
        <v>https://www.ogol.com.br/jogo.php?id=9391352</v>
      </c>
      <c r="B278" s="1">
        <v>277</v>
      </c>
      <c r="C278" s="1">
        <v>208</v>
      </c>
      <c r="D278" s="1" t="str">
        <f>_xlfn.XLOOKUP(C278,Jogos!A:A,Jogos!M:M)</f>
        <v>Paulista Sub-17 2023</v>
      </c>
      <c r="E278" s="1">
        <v>17</v>
      </c>
      <c r="F278" t="s">
        <v>224</v>
      </c>
      <c r="G278" s="1">
        <v>54</v>
      </c>
      <c r="I278" s="1">
        <f>IF(IF(H278="",_xlfn.XLOOKUP(C278,Jogos!$A:$A,Jogos!$P:$P)-G278,H278)&lt;0,0,IF(H278="",_xlfn.XLOOKUP(C278,Jogos!$A:$A,Jogos!$P:$P)-G278,H278))</f>
        <v>26</v>
      </c>
    </row>
    <row r="279" spans="1:9" x14ac:dyDescent="0.25">
      <c r="A279" s="2" t="str">
        <f>_xlfn.XLOOKUP(C279,Jogos!A:A,Jogos!B:B)</f>
        <v>https://www.ogol.com.br/jogo.php?id=9391352</v>
      </c>
      <c r="B279" s="1">
        <v>278</v>
      </c>
      <c r="C279" s="1">
        <v>208</v>
      </c>
      <c r="D279" s="1" t="str">
        <f>_xlfn.XLOOKUP(C279,Jogos!A:A,Jogos!M:M)</f>
        <v>Paulista Sub-17 2023</v>
      </c>
      <c r="E279" s="1">
        <v>20</v>
      </c>
      <c r="F279" t="s">
        <v>141</v>
      </c>
      <c r="G279" s="1">
        <v>67</v>
      </c>
      <c r="I279" s="1">
        <f>IF(IF(H279="",_xlfn.XLOOKUP(C279,Jogos!$A:$A,Jogos!$P:$P)-G279,H279)&lt;0,0,IF(H279="",_xlfn.XLOOKUP(C279,Jogos!$A:$A,Jogos!$P:$P)-G279,H279))</f>
        <v>13</v>
      </c>
    </row>
    <row r="280" spans="1:9" x14ac:dyDescent="0.25">
      <c r="A280" s="2" t="str">
        <f>_xlfn.XLOOKUP(C280,Jogos!A:A,Jogos!B:B)</f>
        <v>https://www.ogol.com.br/jogo.php?id=9391352</v>
      </c>
      <c r="B280" s="1">
        <v>279</v>
      </c>
      <c r="C280" s="1">
        <v>208</v>
      </c>
      <c r="D280" s="1" t="str">
        <f>_xlfn.XLOOKUP(C280,Jogos!A:A,Jogos!M:M)</f>
        <v>Paulista Sub-17 2023</v>
      </c>
      <c r="E280" s="1">
        <v>18</v>
      </c>
      <c r="F280" t="s">
        <v>192</v>
      </c>
      <c r="G280" s="1">
        <v>54</v>
      </c>
      <c r="I280" s="1">
        <f>IF(IF(H280="",_xlfn.XLOOKUP(C280,Jogos!$A:$A,Jogos!$P:$P)-G280,H280)&lt;0,0,IF(H280="",_xlfn.XLOOKUP(C280,Jogos!$A:$A,Jogos!$P:$P)-G280,H280))</f>
        <v>26</v>
      </c>
    </row>
    <row r="281" spans="1:9" x14ac:dyDescent="0.25">
      <c r="A281" s="2" t="str">
        <f>_xlfn.XLOOKUP(C281,Jogos!A:A,Jogos!B:B)</f>
        <v>https://www.ogol.com.br/jogo.php?id=9391352</v>
      </c>
      <c r="B281" s="1">
        <v>280</v>
      </c>
      <c r="C281" s="1">
        <v>208</v>
      </c>
      <c r="D281" s="1" t="str">
        <f>_xlfn.XLOOKUP(C281,Jogos!A:A,Jogos!M:M)</f>
        <v>Paulista Sub-17 2023</v>
      </c>
      <c r="E281" s="1">
        <v>19</v>
      </c>
      <c r="F281" t="s">
        <v>197</v>
      </c>
      <c r="G281" s="1">
        <v>62</v>
      </c>
      <c r="I281" s="1">
        <f>IF(IF(H281="",_xlfn.XLOOKUP(C281,Jogos!$A:$A,Jogos!$P:$P)-G281,H281)&lt;0,0,IF(H281="",_xlfn.XLOOKUP(C281,Jogos!$A:$A,Jogos!$P:$P)-G281,H281))</f>
        <v>18</v>
      </c>
    </row>
    <row r="282" spans="1:9" x14ac:dyDescent="0.25">
      <c r="A282" s="2" t="str">
        <f>_xlfn.XLOOKUP(C282,Jogos!A:A,Jogos!B:B)</f>
        <v>https://www.ogol.com.br/jogo.php?id=9415409</v>
      </c>
      <c r="B282" s="1">
        <v>281</v>
      </c>
      <c r="C282" s="1">
        <v>209</v>
      </c>
      <c r="D282" s="1" t="str">
        <f>_xlfn.XLOOKUP(C282,Jogos!A:A,Jogos!M:M)</f>
        <v>Brasileiro Sub-17 2023</v>
      </c>
      <c r="E282" s="1">
        <v>1</v>
      </c>
      <c r="F282" t="s">
        <v>124</v>
      </c>
      <c r="I282" s="1">
        <f>IF(IF(H282="",_xlfn.XLOOKUP(C282,Jogos!$A:$A,Jogos!$P:$P)-G282,H282)&lt;0,0,IF(H282="",_xlfn.XLOOKUP(C282,Jogos!$A:$A,Jogos!$P:$P)-G282,H282))</f>
        <v>90</v>
      </c>
    </row>
    <row r="283" spans="1:9" x14ac:dyDescent="0.25">
      <c r="A283" s="2" t="str">
        <f>_xlfn.XLOOKUP(C283,Jogos!A:A,Jogos!B:B)</f>
        <v>https://www.ogol.com.br/jogo.php?id=9415409</v>
      </c>
      <c r="B283" s="1">
        <v>282</v>
      </c>
      <c r="C283" s="1">
        <v>209</v>
      </c>
      <c r="D283" s="1" t="str">
        <f>_xlfn.XLOOKUP(C283,Jogos!A:A,Jogos!M:M)</f>
        <v>Brasileiro Sub-17 2023</v>
      </c>
      <c r="E283" s="1">
        <v>2</v>
      </c>
      <c r="F283" t="s">
        <v>223</v>
      </c>
      <c r="H283" s="1">
        <v>71</v>
      </c>
      <c r="I283" s="1">
        <f>IF(IF(H283="",_xlfn.XLOOKUP(C283,Jogos!$A:$A,Jogos!$P:$P)-G283,H283)&lt;0,0,IF(H283="",_xlfn.XLOOKUP(C283,Jogos!$A:$A,Jogos!$P:$P)-G283,H283))</f>
        <v>71</v>
      </c>
    </row>
    <row r="284" spans="1:9" x14ac:dyDescent="0.25">
      <c r="A284" s="2" t="str">
        <f>_xlfn.XLOOKUP(C284,Jogos!A:A,Jogos!B:B)</f>
        <v>https://www.ogol.com.br/jogo.php?id=9415409</v>
      </c>
      <c r="B284" s="1">
        <v>283</v>
      </c>
      <c r="C284" s="1">
        <v>209</v>
      </c>
      <c r="D284" s="1" t="str">
        <f>_xlfn.XLOOKUP(C284,Jogos!A:A,Jogos!M:M)</f>
        <v>Brasileiro Sub-17 2023</v>
      </c>
      <c r="E284" s="1">
        <v>3</v>
      </c>
      <c r="F284" t="s">
        <v>125</v>
      </c>
      <c r="I284" s="1">
        <f>IF(IF(H284="",_xlfn.XLOOKUP(C284,Jogos!$A:$A,Jogos!$P:$P)-G284,H284)&lt;0,0,IF(H284="",_xlfn.XLOOKUP(C284,Jogos!$A:$A,Jogos!$P:$P)-G284,H284))</f>
        <v>90</v>
      </c>
    </row>
    <row r="285" spans="1:9" x14ac:dyDescent="0.25">
      <c r="A285" s="2" t="str">
        <f>_xlfn.XLOOKUP(C285,Jogos!A:A,Jogos!B:B)</f>
        <v>https://www.ogol.com.br/jogo.php?id=9415409</v>
      </c>
      <c r="B285" s="1">
        <v>284</v>
      </c>
      <c r="C285" s="1">
        <v>209</v>
      </c>
      <c r="D285" s="1" t="str">
        <f>_xlfn.XLOOKUP(C285,Jogos!A:A,Jogos!M:M)</f>
        <v>Brasileiro Sub-17 2023</v>
      </c>
      <c r="E285" s="1">
        <v>4</v>
      </c>
      <c r="F285" t="s">
        <v>126</v>
      </c>
      <c r="I285" s="1">
        <f>IF(IF(H285="",_xlfn.XLOOKUP(C285,Jogos!$A:$A,Jogos!$P:$P)-G285,H285)&lt;0,0,IF(H285="",_xlfn.XLOOKUP(C285,Jogos!$A:$A,Jogos!$P:$P)-G285,H285))</f>
        <v>90</v>
      </c>
    </row>
    <row r="286" spans="1:9" x14ac:dyDescent="0.25">
      <c r="A286" s="2" t="str">
        <f>_xlfn.XLOOKUP(C286,Jogos!A:A,Jogos!B:B)</f>
        <v>https://www.ogol.com.br/jogo.php?id=9415409</v>
      </c>
      <c r="B286" s="1">
        <v>285</v>
      </c>
      <c r="C286" s="1">
        <v>209</v>
      </c>
      <c r="D286" s="1" t="str">
        <f>_xlfn.XLOOKUP(C286,Jogos!A:A,Jogos!M:M)</f>
        <v>Brasileiro Sub-17 2023</v>
      </c>
      <c r="E286" s="1">
        <v>6</v>
      </c>
      <c r="F286" t="s">
        <v>136</v>
      </c>
      <c r="I286" s="1">
        <f>IF(IF(H286="",_xlfn.XLOOKUP(C286,Jogos!$A:$A,Jogos!$P:$P)-G286,H286)&lt;0,0,IF(H286="",_xlfn.XLOOKUP(C286,Jogos!$A:$A,Jogos!$P:$P)-G286,H286))</f>
        <v>90</v>
      </c>
    </row>
    <row r="287" spans="1:9" x14ac:dyDescent="0.25">
      <c r="A287" s="2" t="str">
        <f>_xlfn.XLOOKUP(C287,Jogos!A:A,Jogos!B:B)</f>
        <v>https://www.ogol.com.br/jogo.php?id=9415409</v>
      </c>
      <c r="B287" s="1">
        <v>286</v>
      </c>
      <c r="C287" s="1">
        <v>209</v>
      </c>
      <c r="D287" s="1" t="str">
        <f>_xlfn.XLOOKUP(C287,Jogos!A:A,Jogos!M:M)</f>
        <v>Brasileiro Sub-17 2023</v>
      </c>
      <c r="E287" s="1">
        <v>5</v>
      </c>
      <c r="F287" t="s">
        <v>127</v>
      </c>
      <c r="H287" s="1">
        <v>79</v>
      </c>
      <c r="I287" s="1">
        <f>IF(IF(H287="",_xlfn.XLOOKUP(C287,Jogos!$A:$A,Jogos!$P:$P)-G287,H287)&lt;0,0,IF(H287="",_xlfn.XLOOKUP(C287,Jogos!$A:$A,Jogos!$P:$P)-G287,H287))</f>
        <v>79</v>
      </c>
    </row>
    <row r="288" spans="1:9" x14ac:dyDescent="0.25">
      <c r="A288" s="2" t="str">
        <f>_xlfn.XLOOKUP(C288,Jogos!A:A,Jogos!B:B)</f>
        <v>https://www.ogol.com.br/jogo.php?id=9415409</v>
      </c>
      <c r="B288" s="1">
        <v>287</v>
      </c>
      <c r="C288" s="1">
        <v>209</v>
      </c>
      <c r="D288" s="1" t="str">
        <f>_xlfn.XLOOKUP(C288,Jogos!A:A,Jogos!M:M)</f>
        <v>Brasileiro Sub-17 2023</v>
      </c>
      <c r="E288" s="1">
        <v>7</v>
      </c>
      <c r="F288" t="s">
        <v>131</v>
      </c>
      <c r="H288" s="1">
        <v>71</v>
      </c>
      <c r="I288" s="1">
        <f>IF(IF(H288="",_xlfn.XLOOKUP(C288,Jogos!$A:$A,Jogos!$P:$P)-G288,H288)&lt;0,0,IF(H288="",_xlfn.XLOOKUP(C288,Jogos!$A:$A,Jogos!$P:$P)-G288,H288))</f>
        <v>71</v>
      </c>
    </row>
    <row r="289" spans="1:9" x14ac:dyDescent="0.25">
      <c r="A289" s="2" t="str">
        <f>_xlfn.XLOOKUP(C289,Jogos!A:A,Jogos!B:B)</f>
        <v>https://www.ogol.com.br/jogo.php?id=9415409</v>
      </c>
      <c r="B289" s="1">
        <v>288</v>
      </c>
      <c r="C289" s="1">
        <v>209</v>
      </c>
      <c r="D289" s="1" t="str">
        <f>_xlfn.XLOOKUP(C289,Jogos!A:A,Jogos!M:M)</f>
        <v>Brasileiro Sub-17 2023</v>
      </c>
      <c r="E289" s="1">
        <v>8</v>
      </c>
      <c r="F289" t="s">
        <v>193</v>
      </c>
      <c r="H289" s="1">
        <v>65</v>
      </c>
      <c r="I289" s="1">
        <f>IF(IF(H289="",_xlfn.XLOOKUP(C289,Jogos!$A:$A,Jogos!$P:$P)-G289,H289)&lt;0,0,IF(H289="",_xlfn.XLOOKUP(C289,Jogos!$A:$A,Jogos!$P:$P)-G289,H289))</f>
        <v>65</v>
      </c>
    </row>
    <row r="290" spans="1:9" x14ac:dyDescent="0.25">
      <c r="A290" s="2" t="str">
        <f>_xlfn.XLOOKUP(C290,Jogos!A:A,Jogos!B:B)</f>
        <v>https://www.ogol.com.br/jogo.php?id=9415409</v>
      </c>
      <c r="B290" s="1">
        <v>289</v>
      </c>
      <c r="C290" s="1">
        <v>209</v>
      </c>
      <c r="D290" s="1" t="str">
        <f>_xlfn.XLOOKUP(C290,Jogos!A:A,Jogos!M:M)</f>
        <v>Brasileiro Sub-17 2023</v>
      </c>
      <c r="E290" s="1">
        <v>10</v>
      </c>
      <c r="F290" t="s">
        <v>130</v>
      </c>
      <c r="I290" s="1">
        <f>IF(IF(H290="",_xlfn.XLOOKUP(C290,Jogos!$A:$A,Jogos!$P:$P)-G290,H290)&lt;0,0,IF(H290="",_xlfn.XLOOKUP(C290,Jogos!$A:$A,Jogos!$P:$P)-G290,H290))</f>
        <v>90</v>
      </c>
    </row>
    <row r="291" spans="1:9" x14ac:dyDescent="0.25">
      <c r="A291" s="2" t="str">
        <f>_xlfn.XLOOKUP(C291,Jogos!A:A,Jogos!B:B)</f>
        <v>https://www.ogol.com.br/jogo.php?id=9415409</v>
      </c>
      <c r="B291" s="1">
        <v>290</v>
      </c>
      <c r="C291" s="1">
        <v>209</v>
      </c>
      <c r="D291" s="1" t="str">
        <f>_xlfn.XLOOKUP(C291,Jogos!A:A,Jogos!M:M)</f>
        <v>Brasileiro Sub-17 2023</v>
      </c>
      <c r="E291" s="1">
        <v>11</v>
      </c>
      <c r="F291" t="s">
        <v>139</v>
      </c>
      <c r="H291" s="1">
        <v>79</v>
      </c>
      <c r="I291" s="1">
        <f>IF(IF(H291="",_xlfn.XLOOKUP(C291,Jogos!$A:$A,Jogos!$P:$P)-G291,H291)&lt;0,0,IF(H291="",_xlfn.XLOOKUP(C291,Jogos!$A:$A,Jogos!$P:$P)-G291,H291))</f>
        <v>79</v>
      </c>
    </row>
    <row r="292" spans="1:9" x14ac:dyDescent="0.25">
      <c r="A292" s="2" t="str">
        <f>_xlfn.XLOOKUP(C292,Jogos!A:A,Jogos!B:B)</f>
        <v>https://www.ogol.com.br/jogo.php?id=9415409</v>
      </c>
      <c r="B292" s="1">
        <v>291</v>
      </c>
      <c r="C292" s="1">
        <v>209</v>
      </c>
      <c r="D292" s="1" t="str">
        <f>_xlfn.XLOOKUP(C292,Jogos!A:A,Jogos!M:M)</f>
        <v>Brasileiro Sub-17 2023</v>
      </c>
      <c r="E292" s="1">
        <v>9</v>
      </c>
      <c r="F292" t="s">
        <v>141</v>
      </c>
      <c r="H292" s="1">
        <v>79</v>
      </c>
      <c r="I292" s="1">
        <f>IF(IF(H292="",_xlfn.XLOOKUP(C292,Jogos!$A:$A,Jogos!$P:$P)-G292,H292)&lt;0,0,IF(H292="",_xlfn.XLOOKUP(C292,Jogos!$A:$A,Jogos!$P:$P)-G292,H292))</f>
        <v>79</v>
      </c>
    </row>
    <row r="293" spans="1:9" x14ac:dyDescent="0.25">
      <c r="A293" s="2" t="str">
        <f>_xlfn.XLOOKUP(C293,Jogos!A:A,Jogos!B:B)</f>
        <v>https://www.ogol.com.br/jogo.php?id=9415409</v>
      </c>
      <c r="B293" s="1">
        <v>292</v>
      </c>
      <c r="C293" s="1">
        <v>209</v>
      </c>
      <c r="D293" s="1" t="str">
        <f>_xlfn.XLOOKUP(C293,Jogos!A:A,Jogos!M:M)</f>
        <v>Brasileiro Sub-17 2023</v>
      </c>
      <c r="E293" s="1">
        <v>12</v>
      </c>
      <c r="F293" t="s">
        <v>191</v>
      </c>
      <c r="I293" s="1">
        <f>IF(IF(H293="",_xlfn.XLOOKUP(C293,Jogos!$A:$A,Jogos!$P:$P)-G293,H293)&lt;0,0,IF(H293="",_xlfn.XLOOKUP(C293,Jogos!$A:$A,Jogos!$P:$P)-G293,H293))</f>
        <v>90</v>
      </c>
    </row>
    <row r="294" spans="1:9" x14ac:dyDescent="0.25">
      <c r="A294" s="2" t="str">
        <f>_xlfn.XLOOKUP(C294,Jogos!A:A,Jogos!B:B)</f>
        <v>https://www.ogol.com.br/jogo.php?id=9415409</v>
      </c>
      <c r="B294" s="1">
        <v>293</v>
      </c>
      <c r="C294" s="1">
        <v>209</v>
      </c>
      <c r="D294" s="1" t="str">
        <f>_xlfn.XLOOKUP(C294,Jogos!A:A,Jogos!M:M)</f>
        <v>Brasileiro Sub-17 2023</v>
      </c>
      <c r="E294" s="1">
        <v>14</v>
      </c>
      <c r="F294" t="s">
        <v>195</v>
      </c>
      <c r="I294" s="1">
        <f>IF(IF(H294="",_xlfn.XLOOKUP(C294,Jogos!$A:$A,Jogos!$P:$P)-G294,H294)&lt;0,0,IF(H294="",_xlfn.XLOOKUP(C294,Jogos!$A:$A,Jogos!$P:$P)-G294,H294))</f>
        <v>90</v>
      </c>
    </row>
    <row r="295" spans="1:9" x14ac:dyDescent="0.25">
      <c r="A295" s="2" t="str">
        <f>_xlfn.XLOOKUP(C295,Jogos!A:A,Jogos!B:B)</f>
        <v>https://www.ogol.com.br/jogo.php?id=9415409</v>
      </c>
      <c r="B295" s="1">
        <v>294</v>
      </c>
      <c r="C295" s="1">
        <v>209</v>
      </c>
      <c r="D295" s="1" t="str">
        <f>_xlfn.XLOOKUP(C295,Jogos!A:A,Jogos!M:M)</f>
        <v>Brasileiro Sub-17 2023</v>
      </c>
      <c r="E295" s="1">
        <v>13</v>
      </c>
      <c r="F295" t="s">
        <v>135</v>
      </c>
      <c r="I295" s="1">
        <f>IF(IF(H295="",_xlfn.XLOOKUP(C295,Jogos!$A:$A,Jogos!$P:$P)-G295,H295)&lt;0,0,IF(H295="",_xlfn.XLOOKUP(C295,Jogos!$A:$A,Jogos!$P:$P)-G295,H295))</f>
        <v>90</v>
      </c>
    </row>
    <row r="296" spans="1:9" x14ac:dyDescent="0.25">
      <c r="A296" s="2" t="str">
        <f>_xlfn.XLOOKUP(C296,Jogos!A:A,Jogos!B:B)</f>
        <v>https://www.ogol.com.br/jogo.php?id=9415409</v>
      </c>
      <c r="B296" s="1">
        <v>295</v>
      </c>
      <c r="C296" s="1">
        <v>209</v>
      </c>
      <c r="D296" s="1" t="str">
        <f>_xlfn.XLOOKUP(C296,Jogos!A:A,Jogos!M:M)</f>
        <v>Brasileiro Sub-17 2023</v>
      </c>
      <c r="E296" s="1">
        <v>15</v>
      </c>
      <c r="F296" t="s">
        <v>189</v>
      </c>
      <c r="G296" s="1">
        <v>71</v>
      </c>
      <c r="I296" s="1">
        <f>IF(IF(H296="",_xlfn.XLOOKUP(C296,Jogos!$A:$A,Jogos!$P:$P)-G296,H296)&lt;0,0,IF(H296="",_xlfn.XLOOKUP(C296,Jogos!$A:$A,Jogos!$P:$P)-G296,H296))</f>
        <v>19</v>
      </c>
    </row>
    <row r="297" spans="1:9" x14ac:dyDescent="0.25">
      <c r="A297" s="2" t="str">
        <f>_xlfn.XLOOKUP(C297,Jogos!A:A,Jogos!B:B)</f>
        <v>https://www.ogol.com.br/jogo.php?id=9415409</v>
      </c>
      <c r="B297" s="1">
        <v>296</v>
      </c>
      <c r="C297" s="1">
        <v>209</v>
      </c>
      <c r="D297" s="1" t="str">
        <f>_xlfn.XLOOKUP(C297,Jogos!A:A,Jogos!M:M)</f>
        <v>Brasileiro Sub-17 2023</v>
      </c>
      <c r="E297" s="1">
        <v>16</v>
      </c>
      <c r="F297" t="s">
        <v>128</v>
      </c>
      <c r="I297" s="1">
        <f>IF(IF(H297="",_xlfn.XLOOKUP(C297,Jogos!$A:$A,Jogos!$P:$P)-G297,H297)&lt;0,0,IF(H297="",_xlfn.XLOOKUP(C297,Jogos!$A:$A,Jogos!$P:$P)-G297,H297))</f>
        <v>90</v>
      </c>
    </row>
    <row r="298" spans="1:9" x14ac:dyDescent="0.25">
      <c r="A298" s="2" t="str">
        <f>_xlfn.XLOOKUP(C298,Jogos!A:A,Jogos!B:B)</f>
        <v>https://www.ogol.com.br/jogo.php?id=9415409</v>
      </c>
      <c r="B298" s="1">
        <v>297</v>
      </c>
      <c r="C298" s="1">
        <v>209</v>
      </c>
      <c r="D298" s="1" t="str">
        <f>_xlfn.XLOOKUP(C298,Jogos!A:A,Jogos!M:M)</f>
        <v>Brasileiro Sub-17 2023</v>
      </c>
      <c r="E298" s="1">
        <v>17</v>
      </c>
      <c r="F298" t="s">
        <v>129</v>
      </c>
      <c r="G298" s="1">
        <v>65</v>
      </c>
      <c r="I298" s="1">
        <f>IF(IF(H298="",_xlfn.XLOOKUP(C298,Jogos!$A:$A,Jogos!$P:$P)-G298,H298)&lt;0,0,IF(H298="",_xlfn.XLOOKUP(C298,Jogos!$A:$A,Jogos!$P:$P)-G298,H298))</f>
        <v>25</v>
      </c>
    </row>
    <row r="299" spans="1:9" x14ac:dyDescent="0.25">
      <c r="A299" s="2" t="str">
        <f>_xlfn.XLOOKUP(C299,Jogos!A:A,Jogos!B:B)</f>
        <v>https://www.ogol.com.br/jogo.php?id=9415409</v>
      </c>
      <c r="B299" s="1">
        <v>298</v>
      </c>
      <c r="C299" s="1">
        <v>209</v>
      </c>
      <c r="D299" s="1" t="str">
        <f>_xlfn.XLOOKUP(C299,Jogos!A:A,Jogos!M:M)</f>
        <v>Brasileiro Sub-17 2023</v>
      </c>
      <c r="E299" s="1">
        <v>18</v>
      </c>
      <c r="F299" t="s">
        <v>137</v>
      </c>
      <c r="G299" s="1">
        <v>79</v>
      </c>
      <c r="I299" s="1">
        <f>IF(IF(H299="",_xlfn.XLOOKUP(C299,Jogos!$A:$A,Jogos!$P:$P)-G299,H299)&lt;0,0,IF(H299="",_xlfn.XLOOKUP(C299,Jogos!$A:$A,Jogos!$P:$P)-G299,H299))</f>
        <v>11</v>
      </c>
    </row>
    <row r="300" spans="1:9" x14ac:dyDescent="0.25">
      <c r="A300" s="2" t="str">
        <f>_xlfn.XLOOKUP(C300,Jogos!A:A,Jogos!B:B)</f>
        <v>https://www.ogol.com.br/jogo.php?id=9415409</v>
      </c>
      <c r="B300" s="1">
        <v>299</v>
      </c>
      <c r="C300" s="1">
        <v>209</v>
      </c>
      <c r="D300" s="1" t="str">
        <f>_xlfn.XLOOKUP(C300,Jogos!A:A,Jogos!M:M)</f>
        <v>Brasileiro Sub-17 2023</v>
      </c>
      <c r="E300" s="1">
        <v>23</v>
      </c>
      <c r="F300" t="s">
        <v>201</v>
      </c>
      <c r="I300" s="1">
        <f>IF(IF(H300="",_xlfn.XLOOKUP(C300,Jogos!$A:$A,Jogos!$P:$P)-G300,H300)&lt;0,0,IF(H300="",_xlfn.XLOOKUP(C300,Jogos!$A:$A,Jogos!$P:$P)-G300,H300))</f>
        <v>90</v>
      </c>
    </row>
    <row r="301" spans="1:9" x14ac:dyDescent="0.25">
      <c r="A301" s="2" t="str">
        <f>_xlfn.XLOOKUP(C301,Jogos!A:A,Jogos!B:B)</f>
        <v>https://www.ogol.com.br/jogo.php?id=9415409</v>
      </c>
      <c r="B301" s="1">
        <v>300</v>
      </c>
      <c r="C301" s="1">
        <v>209</v>
      </c>
      <c r="D301" s="1" t="str">
        <f>_xlfn.XLOOKUP(C301,Jogos!A:A,Jogos!M:M)</f>
        <v>Brasileiro Sub-17 2023</v>
      </c>
      <c r="E301" s="1">
        <v>20</v>
      </c>
      <c r="F301" t="s">
        <v>133</v>
      </c>
      <c r="G301" s="1">
        <v>79</v>
      </c>
      <c r="I301" s="1">
        <f>IF(IF(H301="",_xlfn.XLOOKUP(C301,Jogos!$A:$A,Jogos!$P:$P)-G301,H301)&lt;0,0,IF(H301="",_xlfn.XLOOKUP(C301,Jogos!$A:$A,Jogos!$P:$P)-G301,H301))</f>
        <v>11</v>
      </c>
    </row>
    <row r="302" spans="1:9" x14ac:dyDescent="0.25">
      <c r="A302" s="2" t="str">
        <f>_xlfn.XLOOKUP(C302,Jogos!A:A,Jogos!B:B)</f>
        <v>https://www.ogol.com.br/jogo.php?id=9415409</v>
      </c>
      <c r="B302" s="1">
        <v>301</v>
      </c>
      <c r="C302" s="1">
        <v>209</v>
      </c>
      <c r="D302" s="1" t="str">
        <f>_xlfn.XLOOKUP(C302,Jogos!A:A,Jogos!M:M)</f>
        <v>Brasileiro Sub-17 2023</v>
      </c>
      <c r="E302" s="1">
        <v>21</v>
      </c>
      <c r="F302" t="s">
        <v>220</v>
      </c>
      <c r="I302" s="1">
        <f>IF(IF(H302="",_xlfn.XLOOKUP(C302,Jogos!$A:$A,Jogos!$P:$P)-G302,H302)&lt;0,0,IF(H302="",_xlfn.XLOOKUP(C302,Jogos!$A:$A,Jogos!$P:$P)-G302,H302))</f>
        <v>90</v>
      </c>
    </row>
    <row r="303" spans="1:9" x14ac:dyDescent="0.25">
      <c r="A303" s="2" t="str">
        <f>_xlfn.XLOOKUP(C303,Jogos!A:A,Jogos!B:B)</f>
        <v>https://www.ogol.com.br/jogo.php?id=9415409</v>
      </c>
      <c r="B303" s="1">
        <v>302</v>
      </c>
      <c r="C303" s="1">
        <v>209</v>
      </c>
      <c r="D303" s="1" t="str">
        <f>_xlfn.XLOOKUP(C303,Jogos!A:A,Jogos!M:M)</f>
        <v>Brasileiro Sub-17 2023</v>
      </c>
      <c r="E303" s="1">
        <v>19</v>
      </c>
      <c r="F303" t="s">
        <v>192</v>
      </c>
      <c r="G303" s="1">
        <v>79</v>
      </c>
      <c r="I303" s="1">
        <f>IF(IF(H303="",_xlfn.XLOOKUP(C303,Jogos!$A:$A,Jogos!$P:$P)-G303,H303)&lt;0,0,IF(H303="",_xlfn.XLOOKUP(C303,Jogos!$A:$A,Jogos!$P:$P)-G303,H303))</f>
        <v>11</v>
      </c>
    </row>
    <row r="304" spans="1:9" x14ac:dyDescent="0.25">
      <c r="A304" s="2" t="str">
        <f>_xlfn.XLOOKUP(C304,Jogos!A:A,Jogos!B:B)</f>
        <v>https://www.ogol.com.br/jogo.php?id=9415409</v>
      </c>
      <c r="B304" s="1">
        <v>303</v>
      </c>
      <c r="C304" s="1">
        <v>209</v>
      </c>
      <c r="D304" s="1" t="str">
        <f>_xlfn.XLOOKUP(C304,Jogos!A:A,Jogos!M:M)</f>
        <v>Brasileiro Sub-17 2023</v>
      </c>
      <c r="E304" s="1">
        <v>22</v>
      </c>
      <c r="F304" t="s">
        <v>132</v>
      </c>
      <c r="G304" s="1">
        <v>71</v>
      </c>
      <c r="I304" s="1">
        <f>IF(IF(H304="",_xlfn.XLOOKUP(C304,Jogos!$A:$A,Jogos!$P:$P)-G304,H304)&lt;0,0,IF(H304="",_xlfn.XLOOKUP(C304,Jogos!$A:$A,Jogos!$P:$P)-G304,H304))</f>
        <v>19</v>
      </c>
    </row>
    <row r="305" spans="1:9" x14ac:dyDescent="0.25">
      <c r="A305" s="2" t="str">
        <f>_xlfn.XLOOKUP(C305,Jogos!A:A,Jogos!B:B)</f>
        <v>https://www.ogol.com.br/jogo.php?id=9415419</v>
      </c>
      <c r="B305" s="1">
        <v>304</v>
      </c>
      <c r="C305" s="1">
        <v>210</v>
      </c>
      <c r="D305" s="1" t="str">
        <f>_xlfn.XLOOKUP(C305,Jogos!A:A,Jogos!M:M)</f>
        <v>Brasileiro Sub-17 2023</v>
      </c>
      <c r="E305" s="1">
        <v>1</v>
      </c>
      <c r="F305" t="s">
        <v>124</v>
      </c>
      <c r="I305" s="1">
        <f>IF(IF(H305="",_xlfn.XLOOKUP(C305,Jogos!$A:$A,Jogos!$P:$P)-G305,H305)&lt;0,0,IF(H305="",_xlfn.XLOOKUP(C305,Jogos!$A:$A,Jogos!$P:$P)-G305,H305))</f>
        <v>90</v>
      </c>
    </row>
    <row r="306" spans="1:9" x14ac:dyDescent="0.25">
      <c r="A306" s="2" t="str">
        <f>_xlfn.XLOOKUP(C306,Jogos!A:A,Jogos!B:B)</f>
        <v>https://www.ogol.com.br/jogo.php?id=9415419</v>
      </c>
      <c r="B306" s="1">
        <v>305</v>
      </c>
      <c r="C306" s="1">
        <v>210</v>
      </c>
      <c r="D306" s="1" t="str">
        <f>_xlfn.XLOOKUP(C306,Jogos!A:A,Jogos!M:M)</f>
        <v>Brasileiro Sub-17 2023</v>
      </c>
      <c r="E306" s="1">
        <v>2</v>
      </c>
      <c r="F306" t="s">
        <v>223</v>
      </c>
      <c r="H306" s="1">
        <v>64</v>
      </c>
      <c r="I306" s="1">
        <f>IF(IF(H306="",_xlfn.XLOOKUP(C306,Jogos!$A:$A,Jogos!$P:$P)-G306,H306)&lt;0,0,IF(H306="",_xlfn.XLOOKUP(C306,Jogos!$A:$A,Jogos!$P:$P)-G306,H306))</f>
        <v>64</v>
      </c>
    </row>
    <row r="307" spans="1:9" x14ac:dyDescent="0.25">
      <c r="A307" s="2" t="str">
        <f>_xlfn.XLOOKUP(C307,Jogos!A:A,Jogos!B:B)</f>
        <v>https://www.ogol.com.br/jogo.php?id=9415419</v>
      </c>
      <c r="B307" s="1">
        <v>306</v>
      </c>
      <c r="C307" s="1">
        <v>210</v>
      </c>
      <c r="D307" s="1" t="str">
        <f>_xlfn.XLOOKUP(C307,Jogos!A:A,Jogos!M:M)</f>
        <v>Brasileiro Sub-17 2023</v>
      </c>
      <c r="E307" s="1">
        <v>3</v>
      </c>
      <c r="F307" t="s">
        <v>125</v>
      </c>
      <c r="I307" s="1">
        <f>IF(IF(H307="",_xlfn.XLOOKUP(C307,Jogos!$A:$A,Jogos!$P:$P)-G307,H307)&lt;0,0,IF(H307="",_xlfn.XLOOKUP(C307,Jogos!$A:$A,Jogos!$P:$P)-G307,H307))</f>
        <v>90</v>
      </c>
    </row>
    <row r="308" spans="1:9" x14ac:dyDescent="0.25">
      <c r="A308" s="2" t="str">
        <f>_xlfn.XLOOKUP(C308,Jogos!A:A,Jogos!B:B)</f>
        <v>https://www.ogol.com.br/jogo.php?id=9415419</v>
      </c>
      <c r="B308" s="1">
        <v>307</v>
      </c>
      <c r="C308" s="1">
        <v>210</v>
      </c>
      <c r="D308" s="1" t="str">
        <f>_xlfn.XLOOKUP(C308,Jogos!A:A,Jogos!M:M)</f>
        <v>Brasileiro Sub-17 2023</v>
      </c>
      <c r="E308" s="1">
        <v>4</v>
      </c>
      <c r="F308" t="s">
        <v>126</v>
      </c>
      <c r="H308" s="1">
        <v>74</v>
      </c>
      <c r="I308" s="1">
        <f>IF(IF(H308="",_xlfn.XLOOKUP(C308,Jogos!$A:$A,Jogos!$P:$P)-G308,H308)&lt;0,0,IF(H308="",_xlfn.XLOOKUP(C308,Jogos!$A:$A,Jogos!$P:$P)-G308,H308))</f>
        <v>74</v>
      </c>
    </row>
    <row r="309" spans="1:9" x14ac:dyDescent="0.25">
      <c r="A309" s="2" t="str">
        <f>_xlfn.XLOOKUP(C309,Jogos!A:A,Jogos!B:B)</f>
        <v>https://www.ogol.com.br/jogo.php?id=9415419</v>
      </c>
      <c r="B309" s="1">
        <v>308</v>
      </c>
      <c r="C309" s="1">
        <v>210</v>
      </c>
      <c r="D309" s="1" t="str">
        <f>_xlfn.XLOOKUP(C309,Jogos!A:A,Jogos!M:M)</f>
        <v>Brasileiro Sub-17 2023</v>
      </c>
      <c r="E309" s="1">
        <v>6</v>
      </c>
      <c r="F309" t="s">
        <v>136</v>
      </c>
      <c r="I309" s="1">
        <f>IF(IF(H309="",_xlfn.XLOOKUP(C309,Jogos!$A:$A,Jogos!$P:$P)-G309,H309)&lt;0,0,IF(H309="",_xlfn.XLOOKUP(C309,Jogos!$A:$A,Jogos!$P:$P)-G309,H309))</f>
        <v>90</v>
      </c>
    </row>
    <row r="310" spans="1:9" x14ac:dyDescent="0.25">
      <c r="A310" s="2" t="str">
        <f>_xlfn.XLOOKUP(C310,Jogos!A:A,Jogos!B:B)</f>
        <v>https://www.ogol.com.br/jogo.php?id=9415419</v>
      </c>
      <c r="B310" s="1">
        <v>309</v>
      </c>
      <c r="C310" s="1">
        <v>210</v>
      </c>
      <c r="D310" s="1" t="str">
        <f>_xlfn.XLOOKUP(C310,Jogos!A:A,Jogos!M:M)</f>
        <v>Brasileiro Sub-17 2023</v>
      </c>
      <c r="E310" s="1">
        <v>5</v>
      </c>
      <c r="F310" t="s">
        <v>127</v>
      </c>
      <c r="H310" s="1">
        <v>62</v>
      </c>
      <c r="I310" s="1">
        <f>IF(IF(H310="",_xlfn.XLOOKUP(C310,Jogos!$A:$A,Jogos!$P:$P)-G310,H310)&lt;0,0,IF(H310="",_xlfn.XLOOKUP(C310,Jogos!$A:$A,Jogos!$P:$P)-G310,H310))</f>
        <v>62</v>
      </c>
    </row>
    <row r="311" spans="1:9" x14ac:dyDescent="0.25">
      <c r="A311" s="2" t="str">
        <f>_xlfn.XLOOKUP(C311,Jogos!A:A,Jogos!B:B)</f>
        <v>https://www.ogol.com.br/jogo.php?id=9415419</v>
      </c>
      <c r="B311" s="1">
        <v>310</v>
      </c>
      <c r="C311" s="1">
        <v>210</v>
      </c>
      <c r="D311" s="1" t="str">
        <f>_xlfn.XLOOKUP(C311,Jogos!A:A,Jogos!M:M)</f>
        <v>Brasileiro Sub-17 2023</v>
      </c>
      <c r="E311" s="1">
        <v>7</v>
      </c>
      <c r="F311" t="s">
        <v>131</v>
      </c>
      <c r="I311" s="1">
        <f>IF(IF(H311="",_xlfn.XLOOKUP(C311,Jogos!$A:$A,Jogos!$P:$P)-G311,H311)&lt;0,0,IF(H311="",_xlfn.XLOOKUP(C311,Jogos!$A:$A,Jogos!$P:$P)-G311,H311))</f>
        <v>90</v>
      </c>
    </row>
    <row r="312" spans="1:9" x14ac:dyDescent="0.25">
      <c r="A312" s="2" t="str">
        <f>_xlfn.XLOOKUP(C312,Jogos!A:A,Jogos!B:B)</f>
        <v>https://www.ogol.com.br/jogo.php?id=9415419</v>
      </c>
      <c r="B312" s="1">
        <v>311</v>
      </c>
      <c r="C312" s="1">
        <v>210</v>
      </c>
      <c r="D312" s="1" t="str">
        <f>_xlfn.XLOOKUP(C312,Jogos!A:A,Jogos!M:M)</f>
        <v>Brasileiro Sub-17 2023</v>
      </c>
      <c r="E312" s="1">
        <v>8</v>
      </c>
      <c r="F312" t="s">
        <v>193</v>
      </c>
      <c r="H312" s="1">
        <v>62</v>
      </c>
      <c r="I312" s="1">
        <f>IF(IF(H312="",_xlfn.XLOOKUP(C312,Jogos!$A:$A,Jogos!$P:$P)-G312,H312)&lt;0,0,IF(H312="",_xlfn.XLOOKUP(C312,Jogos!$A:$A,Jogos!$P:$P)-G312,H312))</f>
        <v>62</v>
      </c>
    </row>
    <row r="313" spans="1:9" x14ac:dyDescent="0.25">
      <c r="A313" s="2" t="str">
        <f>_xlfn.XLOOKUP(C313,Jogos!A:A,Jogos!B:B)</f>
        <v>https://www.ogol.com.br/jogo.php?id=9415419</v>
      </c>
      <c r="B313" s="1">
        <v>312</v>
      </c>
      <c r="C313" s="1">
        <v>210</v>
      </c>
      <c r="D313" s="1" t="str">
        <f>_xlfn.XLOOKUP(C313,Jogos!A:A,Jogos!M:M)</f>
        <v>Brasileiro Sub-17 2023</v>
      </c>
      <c r="E313" s="1">
        <v>10</v>
      </c>
      <c r="F313" t="s">
        <v>130</v>
      </c>
      <c r="I313" s="1">
        <f>IF(IF(H313="",_xlfn.XLOOKUP(C313,Jogos!$A:$A,Jogos!$P:$P)-G313,H313)&lt;0,0,IF(H313="",_xlfn.XLOOKUP(C313,Jogos!$A:$A,Jogos!$P:$P)-G313,H313))</f>
        <v>90</v>
      </c>
    </row>
    <row r="314" spans="1:9" x14ac:dyDescent="0.25">
      <c r="A314" s="2" t="str">
        <f>_xlfn.XLOOKUP(C314,Jogos!A:A,Jogos!B:B)</f>
        <v>https://www.ogol.com.br/jogo.php?id=9415419</v>
      </c>
      <c r="B314" s="1">
        <v>313</v>
      </c>
      <c r="C314" s="1">
        <v>210</v>
      </c>
      <c r="D314" s="1" t="str">
        <f>_xlfn.XLOOKUP(C314,Jogos!A:A,Jogos!M:M)</f>
        <v>Brasileiro Sub-17 2023</v>
      </c>
      <c r="E314" s="1">
        <v>11</v>
      </c>
      <c r="F314" t="s">
        <v>139</v>
      </c>
      <c r="H314" s="1">
        <v>62</v>
      </c>
      <c r="I314" s="1">
        <f>IF(IF(H314="",_xlfn.XLOOKUP(C314,Jogos!$A:$A,Jogos!$P:$P)-G314,H314)&lt;0,0,IF(H314="",_xlfn.XLOOKUP(C314,Jogos!$A:$A,Jogos!$P:$P)-G314,H314))</f>
        <v>62</v>
      </c>
    </row>
    <row r="315" spans="1:9" x14ac:dyDescent="0.25">
      <c r="A315" s="2" t="str">
        <f>_xlfn.XLOOKUP(C315,Jogos!A:A,Jogos!B:B)</f>
        <v>https://www.ogol.com.br/jogo.php?id=9415419</v>
      </c>
      <c r="B315" s="1">
        <v>314</v>
      </c>
      <c r="C315" s="1">
        <v>210</v>
      </c>
      <c r="D315" s="1" t="str">
        <f>_xlfn.XLOOKUP(C315,Jogos!A:A,Jogos!M:M)</f>
        <v>Brasileiro Sub-17 2023</v>
      </c>
      <c r="E315" s="1">
        <v>9</v>
      </c>
      <c r="F315" t="s">
        <v>141</v>
      </c>
      <c r="H315" s="1">
        <v>74</v>
      </c>
      <c r="I315" s="1">
        <f>IF(IF(H315="",_xlfn.XLOOKUP(C315,Jogos!$A:$A,Jogos!$P:$P)-G315,H315)&lt;0,0,IF(H315="",_xlfn.XLOOKUP(C315,Jogos!$A:$A,Jogos!$P:$P)-G315,H315))</f>
        <v>74</v>
      </c>
    </row>
    <row r="316" spans="1:9" x14ac:dyDescent="0.25">
      <c r="A316" s="2" t="str">
        <f>_xlfn.XLOOKUP(C316,Jogos!A:A,Jogos!B:B)</f>
        <v>https://www.ogol.com.br/jogo.php?id=9415419</v>
      </c>
      <c r="B316" s="1">
        <v>315</v>
      </c>
      <c r="C316" s="1">
        <v>210</v>
      </c>
      <c r="D316" s="1" t="str">
        <f>_xlfn.XLOOKUP(C316,Jogos!A:A,Jogos!M:M)</f>
        <v>Brasileiro Sub-17 2023</v>
      </c>
      <c r="E316" s="1">
        <v>12</v>
      </c>
      <c r="F316" t="s">
        <v>191</v>
      </c>
      <c r="I316" s="1">
        <f>IF(IF(H316="",_xlfn.XLOOKUP(C316,Jogos!$A:$A,Jogos!$P:$P)-G316,H316)&lt;0,0,IF(H316="",_xlfn.XLOOKUP(C316,Jogos!$A:$A,Jogos!$P:$P)-G316,H316))</f>
        <v>90</v>
      </c>
    </row>
    <row r="317" spans="1:9" x14ac:dyDescent="0.25">
      <c r="A317" s="2" t="str">
        <f>_xlfn.XLOOKUP(C317,Jogos!A:A,Jogos!B:B)</f>
        <v>https://www.ogol.com.br/jogo.php?id=9415419</v>
      </c>
      <c r="B317" s="1">
        <v>316</v>
      </c>
      <c r="C317" s="1">
        <v>210</v>
      </c>
      <c r="D317" s="1" t="str">
        <f>_xlfn.XLOOKUP(C317,Jogos!A:A,Jogos!M:M)</f>
        <v>Brasileiro Sub-17 2023</v>
      </c>
      <c r="E317" s="1">
        <v>14</v>
      </c>
      <c r="F317" t="s">
        <v>195</v>
      </c>
      <c r="G317" s="1">
        <v>74</v>
      </c>
      <c r="I317" s="1">
        <f>IF(IF(H317="",_xlfn.XLOOKUP(C317,Jogos!$A:$A,Jogos!$P:$P)-G317,H317)&lt;0,0,IF(H317="",_xlfn.XLOOKUP(C317,Jogos!$A:$A,Jogos!$P:$P)-G317,H317))</f>
        <v>16</v>
      </c>
    </row>
    <row r="318" spans="1:9" x14ac:dyDescent="0.25">
      <c r="A318" s="2" t="str">
        <f>_xlfn.XLOOKUP(C318,Jogos!A:A,Jogos!B:B)</f>
        <v>https://www.ogol.com.br/jogo.php?id=9415419</v>
      </c>
      <c r="B318" s="1">
        <v>317</v>
      </c>
      <c r="C318" s="1">
        <v>210</v>
      </c>
      <c r="D318" s="1" t="str">
        <f>_xlfn.XLOOKUP(C318,Jogos!A:A,Jogos!M:M)</f>
        <v>Brasileiro Sub-17 2023</v>
      </c>
      <c r="E318" s="1">
        <v>13</v>
      </c>
      <c r="F318" t="s">
        <v>135</v>
      </c>
      <c r="I318" s="1">
        <f>IF(IF(H318="",_xlfn.XLOOKUP(C318,Jogos!$A:$A,Jogos!$P:$P)-G318,H318)&lt;0,0,IF(H318="",_xlfn.XLOOKUP(C318,Jogos!$A:$A,Jogos!$P:$P)-G318,H318))</f>
        <v>90</v>
      </c>
    </row>
    <row r="319" spans="1:9" x14ac:dyDescent="0.25">
      <c r="A319" s="2" t="str">
        <f>_xlfn.XLOOKUP(C319,Jogos!A:A,Jogos!B:B)</f>
        <v>https://www.ogol.com.br/jogo.php?id=9415419</v>
      </c>
      <c r="B319" s="1">
        <v>318</v>
      </c>
      <c r="C319" s="1">
        <v>210</v>
      </c>
      <c r="D319" s="1" t="str">
        <f>_xlfn.XLOOKUP(C319,Jogos!A:A,Jogos!M:M)</f>
        <v>Brasileiro Sub-17 2023</v>
      </c>
      <c r="E319" s="1">
        <v>15</v>
      </c>
      <c r="F319" t="s">
        <v>189</v>
      </c>
      <c r="G319" s="1">
        <v>64</v>
      </c>
      <c r="I319" s="1">
        <f>IF(IF(H319="",_xlfn.XLOOKUP(C319,Jogos!$A:$A,Jogos!$P:$P)-G319,H319)&lt;0,0,IF(H319="",_xlfn.XLOOKUP(C319,Jogos!$A:$A,Jogos!$P:$P)-G319,H319))</f>
        <v>26</v>
      </c>
    </row>
    <row r="320" spans="1:9" x14ac:dyDescent="0.25">
      <c r="A320" s="2" t="str">
        <f>_xlfn.XLOOKUP(C320,Jogos!A:A,Jogos!B:B)</f>
        <v>https://www.ogol.com.br/jogo.php?id=9415419</v>
      </c>
      <c r="B320" s="1">
        <v>319</v>
      </c>
      <c r="C320" s="1">
        <v>210</v>
      </c>
      <c r="D320" s="1" t="str">
        <f>_xlfn.XLOOKUP(C320,Jogos!A:A,Jogos!M:M)</f>
        <v>Brasileiro Sub-17 2023</v>
      </c>
      <c r="E320" s="1">
        <v>16</v>
      </c>
      <c r="F320" t="s">
        <v>128</v>
      </c>
      <c r="I320" s="1">
        <f>IF(IF(H320="",_xlfn.XLOOKUP(C320,Jogos!$A:$A,Jogos!$P:$P)-G320,H320)&lt;0,0,IF(H320="",_xlfn.XLOOKUP(C320,Jogos!$A:$A,Jogos!$P:$P)-G320,H320))</f>
        <v>90</v>
      </c>
    </row>
    <row r="321" spans="1:9" x14ac:dyDescent="0.25">
      <c r="A321" s="2" t="str">
        <f>_xlfn.XLOOKUP(C321,Jogos!A:A,Jogos!B:B)</f>
        <v>https://www.ogol.com.br/jogo.php?id=9415419</v>
      </c>
      <c r="B321" s="1">
        <v>320</v>
      </c>
      <c r="C321" s="1">
        <v>210</v>
      </c>
      <c r="D321" s="1" t="str">
        <f>_xlfn.XLOOKUP(C321,Jogos!A:A,Jogos!M:M)</f>
        <v>Brasileiro Sub-17 2023</v>
      </c>
      <c r="E321" s="1">
        <v>17</v>
      </c>
      <c r="F321" t="s">
        <v>129</v>
      </c>
      <c r="G321" s="1">
        <v>62</v>
      </c>
      <c r="I321" s="1">
        <f>IF(IF(H321="",_xlfn.XLOOKUP(C321,Jogos!$A:$A,Jogos!$P:$P)-G321,H321)&lt;0,0,IF(H321="",_xlfn.XLOOKUP(C321,Jogos!$A:$A,Jogos!$P:$P)-G321,H321))</f>
        <v>28</v>
      </c>
    </row>
    <row r="322" spans="1:9" x14ac:dyDescent="0.25">
      <c r="A322" s="2" t="str">
        <f>_xlfn.XLOOKUP(C322,Jogos!A:A,Jogos!B:B)</f>
        <v>https://www.ogol.com.br/jogo.php?id=9415419</v>
      </c>
      <c r="B322" s="1">
        <v>321</v>
      </c>
      <c r="C322" s="1">
        <v>210</v>
      </c>
      <c r="D322" s="1" t="str">
        <f>_xlfn.XLOOKUP(C322,Jogos!A:A,Jogos!M:M)</f>
        <v>Brasileiro Sub-17 2023</v>
      </c>
      <c r="E322" s="1">
        <v>18</v>
      </c>
      <c r="F322" t="s">
        <v>137</v>
      </c>
      <c r="G322" s="1">
        <v>62</v>
      </c>
      <c r="I322" s="1">
        <f>IF(IF(H322="",_xlfn.XLOOKUP(C322,Jogos!$A:$A,Jogos!$P:$P)-G322,H322)&lt;0,0,IF(H322="",_xlfn.XLOOKUP(C322,Jogos!$A:$A,Jogos!$P:$P)-G322,H322))</f>
        <v>28</v>
      </c>
    </row>
    <row r="323" spans="1:9" x14ac:dyDescent="0.25">
      <c r="A323" s="2" t="str">
        <f>_xlfn.XLOOKUP(C323,Jogos!A:A,Jogos!B:B)</f>
        <v>https://www.ogol.com.br/jogo.php?id=9415419</v>
      </c>
      <c r="B323" s="1">
        <v>322</v>
      </c>
      <c r="C323" s="1">
        <v>210</v>
      </c>
      <c r="D323" s="1" t="str">
        <f>_xlfn.XLOOKUP(C323,Jogos!A:A,Jogos!M:M)</f>
        <v>Brasileiro Sub-17 2023</v>
      </c>
      <c r="E323" s="1">
        <v>23</v>
      </c>
      <c r="F323" t="s">
        <v>201</v>
      </c>
      <c r="I323" s="1">
        <f>IF(IF(H323="",_xlfn.XLOOKUP(C323,Jogos!$A:$A,Jogos!$P:$P)-G323,H323)&lt;0,0,IF(H323="",_xlfn.XLOOKUP(C323,Jogos!$A:$A,Jogos!$P:$P)-G323,H323))</f>
        <v>90</v>
      </c>
    </row>
    <row r="324" spans="1:9" x14ac:dyDescent="0.25">
      <c r="A324" s="2" t="str">
        <f>_xlfn.XLOOKUP(C324,Jogos!A:A,Jogos!B:B)</f>
        <v>https://www.ogol.com.br/jogo.php?id=9415419</v>
      </c>
      <c r="B324" s="1">
        <v>323</v>
      </c>
      <c r="C324" s="1">
        <v>210</v>
      </c>
      <c r="D324" s="1" t="str">
        <f>_xlfn.XLOOKUP(C324,Jogos!A:A,Jogos!M:M)</f>
        <v>Brasileiro Sub-17 2023</v>
      </c>
      <c r="E324" s="1">
        <v>20</v>
      </c>
      <c r="F324" t="s">
        <v>133</v>
      </c>
      <c r="G324" s="1">
        <v>74</v>
      </c>
      <c r="I324" s="1">
        <f>IF(IF(H324="",_xlfn.XLOOKUP(C324,Jogos!$A:$A,Jogos!$P:$P)-G324,H324)&lt;0,0,IF(H324="",_xlfn.XLOOKUP(C324,Jogos!$A:$A,Jogos!$P:$P)-G324,H324))</f>
        <v>16</v>
      </c>
    </row>
    <row r="325" spans="1:9" x14ac:dyDescent="0.25">
      <c r="A325" s="2" t="str">
        <f>_xlfn.XLOOKUP(C325,Jogos!A:A,Jogos!B:B)</f>
        <v>https://www.ogol.com.br/jogo.php?id=9415419</v>
      </c>
      <c r="B325" s="1">
        <v>324</v>
      </c>
      <c r="C325" s="1">
        <v>210</v>
      </c>
      <c r="D325" s="1" t="str">
        <f>_xlfn.XLOOKUP(C325,Jogos!A:A,Jogos!M:M)</f>
        <v>Brasileiro Sub-17 2023</v>
      </c>
      <c r="E325" s="1">
        <v>21</v>
      </c>
      <c r="F325" t="s">
        <v>220</v>
      </c>
      <c r="I325" s="1">
        <f>IF(IF(H325="",_xlfn.XLOOKUP(C325,Jogos!$A:$A,Jogos!$P:$P)-G325,H325)&lt;0,0,IF(H325="",_xlfn.XLOOKUP(C325,Jogos!$A:$A,Jogos!$P:$P)-G325,H325))</f>
        <v>90</v>
      </c>
    </row>
    <row r="326" spans="1:9" x14ac:dyDescent="0.25">
      <c r="A326" s="2" t="str">
        <f>_xlfn.XLOOKUP(C326,Jogos!A:A,Jogos!B:B)</f>
        <v>https://www.ogol.com.br/jogo.php?id=9415419</v>
      </c>
      <c r="B326" s="1">
        <v>325</v>
      </c>
      <c r="C326" s="1">
        <v>210</v>
      </c>
      <c r="D326" s="1" t="str">
        <f>_xlfn.XLOOKUP(C326,Jogos!A:A,Jogos!M:M)</f>
        <v>Brasileiro Sub-17 2023</v>
      </c>
      <c r="E326" s="1">
        <v>19</v>
      </c>
      <c r="F326" t="s">
        <v>192</v>
      </c>
      <c r="I326" s="1">
        <f>IF(IF(H326="",_xlfn.XLOOKUP(C326,Jogos!$A:$A,Jogos!$P:$P)-G326,H326)&lt;0,0,IF(H326="",_xlfn.XLOOKUP(C326,Jogos!$A:$A,Jogos!$P:$P)-G326,H326))</f>
        <v>90</v>
      </c>
    </row>
    <row r="327" spans="1:9" x14ac:dyDescent="0.25">
      <c r="A327" s="2" t="str">
        <f>_xlfn.XLOOKUP(C327,Jogos!A:A,Jogos!B:B)</f>
        <v>https://www.ogol.com.br/jogo.php?id=9415419</v>
      </c>
      <c r="B327" s="1">
        <v>326</v>
      </c>
      <c r="C327" s="1">
        <v>210</v>
      </c>
      <c r="D327" s="1" t="str">
        <f>_xlfn.XLOOKUP(C327,Jogos!A:A,Jogos!M:M)</f>
        <v>Brasileiro Sub-17 2023</v>
      </c>
      <c r="E327" s="1">
        <v>22</v>
      </c>
      <c r="F327" t="s">
        <v>132</v>
      </c>
      <c r="G327" s="1">
        <v>62</v>
      </c>
      <c r="I327" s="1">
        <f>IF(IF(H327="",_xlfn.XLOOKUP(C327,Jogos!$A:$A,Jogos!$P:$P)-G327,H327)&lt;0,0,IF(H327="",_xlfn.XLOOKUP(C327,Jogos!$A:$A,Jogos!$P:$P)-G327,H327))</f>
        <v>28</v>
      </c>
    </row>
    <row r="328" spans="1:9" x14ac:dyDescent="0.25">
      <c r="A328" s="2" t="str">
        <f>_xlfn.XLOOKUP(C328,Jogos!A:A,Jogos!B:B)</f>
        <v>https://www.ogol.com.br/jogo.php?id=9415425</v>
      </c>
      <c r="B328" s="1">
        <v>327</v>
      </c>
      <c r="C328" s="1">
        <v>211</v>
      </c>
      <c r="D328" s="1" t="str">
        <f>_xlfn.XLOOKUP(C328,Jogos!A:A,Jogos!M:M)</f>
        <v>Brasileiro Sub-17 2023</v>
      </c>
      <c r="E328" s="1">
        <v>1</v>
      </c>
      <c r="F328" t="s">
        <v>124</v>
      </c>
      <c r="I328" s="1">
        <f>IF(IF(H328="",_xlfn.XLOOKUP(C328,Jogos!$A:$A,Jogos!$P:$P)-G328,H328)&lt;0,0,IF(H328="",_xlfn.XLOOKUP(C328,Jogos!$A:$A,Jogos!$P:$P)-G328,H328))</f>
        <v>90</v>
      </c>
    </row>
    <row r="329" spans="1:9" x14ac:dyDescent="0.25">
      <c r="A329" s="2" t="str">
        <f>_xlfn.XLOOKUP(C329,Jogos!A:A,Jogos!B:B)</f>
        <v>https://www.ogol.com.br/jogo.php?id=9415425</v>
      </c>
      <c r="B329" s="1">
        <v>328</v>
      </c>
      <c r="C329" s="1">
        <v>211</v>
      </c>
      <c r="D329" s="1" t="str">
        <f>_xlfn.XLOOKUP(C329,Jogos!A:A,Jogos!M:M)</f>
        <v>Brasileiro Sub-17 2023</v>
      </c>
      <c r="E329" s="1">
        <v>2</v>
      </c>
      <c r="F329" t="s">
        <v>223</v>
      </c>
      <c r="H329" s="1">
        <v>66</v>
      </c>
      <c r="I329" s="1">
        <f>IF(IF(H329="",_xlfn.XLOOKUP(C329,Jogos!$A:$A,Jogos!$P:$P)-G329,H329)&lt;0,0,IF(H329="",_xlfn.XLOOKUP(C329,Jogos!$A:$A,Jogos!$P:$P)-G329,H329))</f>
        <v>66</v>
      </c>
    </row>
    <row r="330" spans="1:9" x14ac:dyDescent="0.25">
      <c r="A330" s="2" t="str">
        <f>_xlfn.XLOOKUP(C330,Jogos!A:A,Jogos!B:B)</f>
        <v>https://www.ogol.com.br/jogo.php?id=9415425</v>
      </c>
      <c r="B330" s="1">
        <v>329</v>
      </c>
      <c r="C330" s="1">
        <v>211</v>
      </c>
      <c r="D330" s="1" t="str">
        <f>_xlfn.XLOOKUP(C330,Jogos!A:A,Jogos!M:M)</f>
        <v>Brasileiro Sub-17 2023</v>
      </c>
      <c r="E330" s="1">
        <v>3</v>
      </c>
      <c r="F330" t="s">
        <v>125</v>
      </c>
      <c r="I330" s="1">
        <f>IF(IF(H330="",_xlfn.XLOOKUP(C330,Jogos!$A:$A,Jogos!$P:$P)-G330,H330)&lt;0,0,IF(H330="",_xlfn.XLOOKUP(C330,Jogos!$A:$A,Jogos!$P:$P)-G330,H330))</f>
        <v>90</v>
      </c>
    </row>
    <row r="331" spans="1:9" x14ac:dyDescent="0.25">
      <c r="A331" s="2" t="str">
        <f>_xlfn.XLOOKUP(C331,Jogos!A:A,Jogos!B:B)</f>
        <v>https://www.ogol.com.br/jogo.php?id=9415425</v>
      </c>
      <c r="B331" s="1">
        <v>330</v>
      </c>
      <c r="C331" s="1">
        <v>211</v>
      </c>
      <c r="D331" s="1" t="str">
        <f>_xlfn.XLOOKUP(C331,Jogos!A:A,Jogos!M:M)</f>
        <v>Brasileiro Sub-17 2023</v>
      </c>
      <c r="E331" s="1">
        <v>4</v>
      </c>
      <c r="F331" t="s">
        <v>126</v>
      </c>
      <c r="H331" s="1">
        <v>66</v>
      </c>
      <c r="I331" s="1">
        <f>IF(IF(H331="",_xlfn.XLOOKUP(C331,Jogos!$A:$A,Jogos!$P:$P)-G331,H331)&lt;0,0,IF(H331="",_xlfn.XLOOKUP(C331,Jogos!$A:$A,Jogos!$P:$P)-G331,H331))</f>
        <v>66</v>
      </c>
    </row>
    <row r="332" spans="1:9" x14ac:dyDescent="0.25">
      <c r="A332" s="2" t="str">
        <f>_xlfn.XLOOKUP(C332,Jogos!A:A,Jogos!B:B)</f>
        <v>https://www.ogol.com.br/jogo.php?id=9415425</v>
      </c>
      <c r="B332" s="1">
        <v>331</v>
      </c>
      <c r="C332" s="1">
        <v>211</v>
      </c>
      <c r="D332" s="1" t="str">
        <f>_xlfn.XLOOKUP(C332,Jogos!A:A,Jogos!M:M)</f>
        <v>Brasileiro Sub-17 2023</v>
      </c>
      <c r="E332" s="1">
        <v>6</v>
      </c>
      <c r="F332" t="s">
        <v>136</v>
      </c>
      <c r="I332" s="1">
        <f>IF(IF(H332="",_xlfn.XLOOKUP(C332,Jogos!$A:$A,Jogos!$P:$P)-G332,H332)&lt;0,0,IF(H332="",_xlfn.XLOOKUP(C332,Jogos!$A:$A,Jogos!$P:$P)-G332,H332))</f>
        <v>90</v>
      </c>
    </row>
    <row r="333" spans="1:9" x14ac:dyDescent="0.25">
      <c r="A333" s="2" t="str">
        <f>_xlfn.XLOOKUP(C333,Jogos!A:A,Jogos!B:B)</f>
        <v>https://www.ogol.com.br/jogo.php?id=9415425</v>
      </c>
      <c r="B333" s="1">
        <v>332</v>
      </c>
      <c r="C333" s="1">
        <v>211</v>
      </c>
      <c r="D333" s="1" t="str">
        <f>_xlfn.XLOOKUP(C333,Jogos!A:A,Jogos!M:M)</f>
        <v>Brasileiro Sub-17 2023</v>
      </c>
      <c r="E333" s="1">
        <v>5</v>
      </c>
      <c r="F333" t="s">
        <v>127</v>
      </c>
      <c r="H333" s="1">
        <v>80</v>
      </c>
      <c r="I333" s="1">
        <f>IF(IF(H333="",_xlfn.XLOOKUP(C333,Jogos!$A:$A,Jogos!$P:$P)-G333,H333)&lt;0,0,IF(H333="",_xlfn.XLOOKUP(C333,Jogos!$A:$A,Jogos!$P:$P)-G333,H333))</f>
        <v>80</v>
      </c>
    </row>
    <row r="334" spans="1:9" x14ac:dyDescent="0.25">
      <c r="A334" s="2" t="str">
        <f>_xlfn.XLOOKUP(C334,Jogos!A:A,Jogos!B:B)</f>
        <v>https://www.ogol.com.br/jogo.php?id=9415425</v>
      </c>
      <c r="B334" s="1">
        <v>333</v>
      </c>
      <c r="C334" s="1">
        <v>211</v>
      </c>
      <c r="D334" s="1" t="str">
        <f>_xlfn.XLOOKUP(C334,Jogos!A:A,Jogos!M:M)</f>
        <v>Brasileiro Sub-17 2023</v>
      </c>
      <c r="E334" s="1">
        <v>7</v>
      </c>
      <c r="F334" t="s">
        <v>131</v>
      </c>
      <c r="I334" s="1">
        <f>IF(IF(H334="",_xlfn.XLOOKUP(C334,Jogos!$A:$A,Jogos!$P:$P)-G334,H334)&lt;0,0,IF(H334="",_xlfn.XLOOKUP(C334,Jogos!$A:$A,Jogos!$P:$P)-G334,H334))</f>
        <v>90</v>
      </c>
    </row>
    <row r="335" spans="1:9" x14ac:dyDescent="0.25">
      <c r="A335" s="2" t="str">
        <f>_xlfn.XLOOKUP(C335,Jogos!A:A,Jogos!B:B)</f>
        <v>https://www.ogol.com.br/jogo.php?id=9415425</v>
      </c>
      <c r="B335" s="1">
        <v>334</v>
      </c>
      <c r="C335" s="1">
        <v>211</v>
      </c>
      <c r="D335" s="1" t="str">
        <f>_xlfn.XLOOKUP(C335,Jogos!A:A,Jogos!M:M)</f>
        <v>Brasileiro Sub-17 2023</v>
      </c>
      <c r="E335" s="1">
        <v>8</v>
      </c>
      <c r="F335" t="s">
        <v>193</v>
      </c>
      <c r="H335" s="1">
        <v>66</v>
      </c>
      <c r="I335" s="1">
        <f>IF(IF(H335="",_xlfn.XLOOKUP(C335,Jogos!$A:$A,Jogos!$P:$P)-G335,H335)&lt;0,0,IF(H335="",_xlfn.XLOOKUP(C335,Jogos!$A:$A,Jogos!$P:$P)-G335,H335))</f>
        <v>66</v>
      </c>
    </row>
    <row r="336" spans="1:9" x14ac:dyDescent="0.25">
      <c r="A336" s="2" t="str">
        <f>_xlfn.XLOOKUP(C336,Jogos!A:A,Jogos!B:B)</f>
        <v>https://www.ogol.com.br/jogo.php?id=9415425</v>
      </c>
      <c r="B336" s="1">
        <v>335</v>
      </c>
      <c r="C336" s="1">
        <v>211</v>
      </c>
      <c r="D336" s="1" t="str">
        <f>_xlfn.XLOOKUP(C336,Jogos!A:A,Jogos!M:M)</f>
        <v>Brasileiro Sub-17 2023</v>
      </c>
      <c r="E336" s="1">
        <v>10</v>
      </c>
      <c r="F336" t="s">
        <v>130</v>
      </c>
      <c r="I336" s="1">
        <f>IF(IF(H336="",_xlfn.XLOOKUP(C336,Jogos!$A:$A,Jogos!$P:$P)-G336,H336)&lt;0,0,IF(H336="",_xlfn.XLOOKUP(C336,Jogos!$A:$A,Jogos!$P:$P)-G336,H336))</f>
        <v>90</v>
      </c>
    </row>
    <row r="337" spans="1:9" x14ac:dyDescent="0.25">
      <c r="A337" s="2" t="str">
        <f>_xlfn.XLOOKUP(C337,Jogos!A:A,Jogos!B:B)</f>
        <v>https://www.ogol.com.br/jogo.php?id=9415425</v>
      </c>
      <c r="B337" s="1">
        <v>336</v>
      </c>
      <c r="C337" s="1">
        <v>211</v>
      </c>
      <c r="D337" s="1" t="str">
        <f>_xlfn.XLOOKUP(C337,Jogos!A:A,Jogos!M:M)</f>
        <v>Brasileiro Sub-17 2023</v>
      </c>
      <c r="E337" s="1">
        <v>11</v>
      </c>
      <c r="F337" t="s">
        <v>139</v>
      </c>
      <c r="H337" s="1">
        <v>68</v>
      </c>
      <c r="I337" s="1">
        <f>IF(IF(H337="",_xlfn.XLOOKUP(C337,Jogos!$A:$A,Jogos!$P:$P)-G337,H337)&lt;0,0,IF(H337="",_xlfn.XLOOKUP(C337,Jogos!$A:$A,Jogos!$P:$P)-G337,H337))</f>
        <v>68</v>
      </c>
    </row>
    <row r="338" spans="1:9" x14ac:dyDescent="0.25">
      <c r="A338" s="2" t="str">
        <f>_xlfn.XLOOKUP(C338,Jogos!A:A,Jogos!B:B)</f>
        <v>https://www.ogol.com.br/jogo.php?id=9415425</v>
      </c>
      <c r="B338" s="1">
        <v>337</v>
      </c>
      <c r="C338" s="1">
        <v>211</v>
      </c>
      <c r="D338" s="1" t="str">
        <f>_xlfn.XLOOKUP(C338,Jogos!A:A,Jogos!M:M)</f>
        <v>Brasileiro Sub-17 2023</v>
      </c>
      <c r="E338" s="1">
        <v>9</v>
      </c>
      <c r="F338" t="s">
        <v>141</v>
      </c>
      <c r="H338" s="1">
        <v>68</v>
      </c>
      <c r="I338" s="1">
        <f>IF(IF(H338="",_xlfn.XLOOKUP(C338,Jogos!$A:$A,Jogos!$P:$P)-G338,H338)&lt;0,0,IF(H338="",_xlfn.XLOOKUP(C338,Jogos!$A:$A,Jogos!$P:$P)-G338,H338))</f>
        <v>68</v>
      </c>
    </row>
    <row r="339" spans="1:9" x14ac:dyDescent="0.25">
      <c r="A339" s="2" t="str">
        <f>_xlfn.XLOOKUP(C339,Jogos!A:A,Jogos!B:B)</f>
        <v>https://www.ogol.com.br/jogo.php?id=9415425</v>
      </c>
      <c r="B339" s="1">
        <v>338</v>
      </c>
      <c r="C339" s="1">
        <v>211</v>
      </c>
      <c r="D339" s="1" t="str">
        <f>_xlfn.XLOOKUP(C339,Jogos!A:A,Jogos!M:M)</f>
        <v>Brasileiro Sub-17 2023</v>
      </c>
      <c r="E339" s="1">
        <v>12</v>
      </c>
      <c r="F339" t="s">
        <v>191</v>
      </c>
      <c r="I339" s="1">
        <f>IF(IF(H339="",_xlfn.XLOOKUP(C339,Jogos!$A:$A,Jogos!$P:$P)-G339,H339)&lt;0,0,IF(H339="",_xlfn.XLOOKUP(C339,Jogos!$A:$A,Jogos!$P:$P)-G339,H339))</f>
        <v>90</v>
      </c>
    </row>
    <row r="340" spans="1:9" x14ac:dyDescent="0.25">
      <c r="A340" s="2" t="str">
        <f>_xlfn.XLOOKUP(C340,Jogos!A:A,Jogos!B:B)</f>
        <v>https://www.ogol.com.br/jogo.php?id=9415425</v>
      </c>
      <c r="B340" s="1">
        <v>339</v>
      </c>
      <c r="C340" s="1">
        <v>211</v>
      </c>
      <c r="D340" s="1" t="str">
        <f>_xlfn.XLOOKUP(C340,Jogos!A:A,Jogos!M:M)</f>
        <v>Brasileiro Sub-17 2023</v>
      </c>
      <c r="E340" s="1">
        <v>14</v>
      </c>
      <c r="F340" t="s">
        <v>195</v>
      </c>
      <c r="G340" s="1">
        <v>66</v>
      </c>
      <c r="I340" s="1">
        <f>IF(IF(H340="",_xlfn.XLOOKUP(C340,Jogos!$A:$A,Jogos!$P:$P)-G340,H340)&lt;0,0,IF(H340="",_xlfn.XLOOKUP(C340,Jogos!$A:$A,Jogos!$P:$P)-G340,H340))</f>
        <v>24</v>
      </c>
    </row>
    <row r="341" spans="1:9" x14ac:dyDescent="0.25">
      <c r="A341" s="2" t="str">
        <f>_xlfn.XLOOKUP(C341,Jogos!A:A,Jogos!B:B)</f>
        <v>https://www.ogol.com.br/jogo.php?id=9415425</v>
      </c>
      <c r="B341" s="1">
        <v>340</v>
      </c>
      <c r="C341" s="1">
        <v>211</v>
      </c>
      <c r="D341" s="1" t="str">
        <f>_xlfn.XLOOKUP(C341,Jogos!A:A,Jogos!M:M)</f>
        <v>Brasileiro Sub-17 2023</v>
      </c>
      <c r="E341" s="1">
        <v>13</v>
      </c>
      <c r="F341" t="s">
        <v>135</v>
      </c>
      <c r="I341" s="1">
        <f>IF(IF(H341="",_xlfn.XLOOKUP(C341,Jogos!$A:$A,Jogos!$P:$P)-G341,H341)&lt;0,0,IF(H341="",_xlfn.XLOOKUP(C341,Jogos!$A:$A,Jogos!$P:$P)-G341,H341))</f>
        <v>90</v>
      </c>
    </row>
    <row r="342" spans="1:9" x14ac:dyDescent="0.25">
      <c r="A342" s="2" t="str">
        <f>_xlfn.XLOOKUP(C342,Jogos!A:A,Jogos!B:B)</f>
        <v>https://www.ogol.com.br/jogo.php?id=9415425</v>
      </c>
      <c r="B342" s="1">
        <v>341</v>
      </c>
      <c r="C342" s="1">
        <v>211</v>
      </c>
      <c r="D342" s="1" t="str">
        <f>_xlfn.XLOOKUP(C342,Jogos!A:A,Jogos!M:M)</f>
        <v>Brasileiro Sub-17 2023</v>
      </c>
      <c r="E342" s="1">
        <v>15</v>
      </c>
      <c r="F342" t="s">
        <v>189</v>
      </c>
      <c r="G342" s="1">
        <v>66</v>
      </c>
      <c r="I342" s="1">
        <f>IF(IF(H342="",_xlfn.XLOOKUP(C342,Jogos!$A:$A,Jogos!$P:$P)-G342,H342)&lt;0,0,IF(H342="",_xlfn.XLOOKUP(C342,Jogos!$A:$A,Jogos!$P:$P)-G342,H342))</f>
        <v>24</v>
      </c>
    </row>
    <row r="343" spans="1:9" x14ac:dyDescent="0.25">
      <c r="A343" s="2" t="str">
        <f>_xlfn.XLOOKUP(C343,Jogos!A:A,Jogos!B:B)</f>
        <v>https://www.ogol.com.br/jogo.php?id=9415425</v>
      </c>
      <c r="B343" s="1">
        <v>342</v>
      </c>
      <c r="C343" s="1">
        <v>211</v>
      </c>
      <c r="D343" s="1" t="str">
        <f>_xlfn.XLOOKUP(C343,Jogos!A:A,Jogos!M:M)</f>
        <v>Brasileiro Sub-17 2023</v>
      </c>
      <c r="E343" s="1">
        <v>16</v>
      </c>
      <c r="F343" t="s">
        <v>137</v>
      </c>
      <c r="G343" s="1">
        <v>80</v>
      </c>
      <c r="I343" s="1">
        <f>IF(IF(H343="",_xlfn.XLOOKUP(C343,Jogos!$A:$A,Jogos!$P:$P)-G343,H343)&lt;0,0,IF(H343="",_xlfn.XLOOKUP(C343,Jogos!$A:$A,Jogos!$P:$P)-G343,H343))</f>
        <v>10</v>
      </c>
    </row>
    <row r="344" spans="1:9" x14ac:dyDescent="0.25">
      <c r="A344" s="2" t="str">
        <f>_xlfn.XLOOKUP(C344,Jogos!A:A,Jogos!B:B)</f>
        <v>https://www.ogol.com.br/jogo.php?id=9415425</v>
      </c>
      <c r="B344" s="1">
        <v>343</v>
      </c>
      <c r="C344" s="1">
        <v>211</v>
      </c>
      <c r="D344" s="1" t="str">
        <f>_xlfn.XLOOKUP(C344,Jogos!A:A,Jogos!M:M)</f>
        <v>Brasileiro Sub-17 2023</v>
      </c>
      <c r="E344" s="1">
        <v>17</v>
      </c>
      <c r="F344" t="s">
        <v>129</v>
      </c>
      <c r="G344" s="1">
        <v>66</v>
      </c>
      <c r="I344" s="1">
        <f>IF(IF(H344="",_xlfn.XLOOKUP(C344,Jogos!$A:$A,Jogos!$P:$P)-G344,H344)&lt;0,0,IF(H344="",_xlfn.XLOOKUP(C344,Jogos!$A:$A,Jogos!$P:$P)-G344,H344))</f>
        <v>24</v>
      </c>
    </row>
    <row r="345" spans="1:9" x14ac:dyDescent="0.25">
      <c r="A345" s="2" t="str">
        <f>_xlfn.XLOOKUP(C345,Jogos!A:A,Jogos!B:B)</f>
        <v>https://www.ogol.com.br/jogo.php?id=9415425</v>
      </c>
      <c r="B345" s="1">
        <v>344</v>
      </c>
      <c r="C345" s="1">
        <v>211</v>
      </c>
      <c r="D345" s="1" t="str">
        <f>_xlfn.XLOOKUP(C345,Jogos!A:A,Jogos!M:M)</f>
        <v>Brasileiro Sub-17 2023</v>
      </c>
      <c r="E345" s="1">
        <v>20</v>
      </c>
      <c r="F345" t="s">
        <v>133</v>
      </c>
      <c r="G345" s="1">
        <v>68</v>
      </c>
      <c r="I345" s="1">
        <f>IF(IF(H345="",_xlfn.XLOOKUP(C345,Jogos!$A:$A,Jogos!$P:$P)-G345,H345)&lt;0,0,IF(H345="",_xlfn.XLOOKUP(C345,Jogos!$A:$A,Jogos!$P:$P)-G345,H345))</f>
        <v>22</v>
      </c>
    </row>
    <row r="346" spans="1:9" x14ac:dyDescent="0.25">
      <c r="A346" s="2" t="str">
        <f>_xlfn.XLOOKUP(C346,Jogos!A:A,Jogos!B:B)</f>
        <v>https://www.ogol.com.br/jogo.php?id=9415425</v>
      </c>
      <c r="B346" s="1">
        <v>345</v>
      </c>
      <c r="C346" s="1">
        <v>211</v>
      </c>
      <c r="D346" s="1" t="str">
        <f>_xlfn.XLOOKUP(C346,Jogos!A:A,Jogos!M:M)</f>
        <v>Brasileiro Sub-17 2023</v>
      </c>
      <c r="E346" s="1">
        <v>19</v>
      </c>
      <c r="F346" t="s">
        <v>220</v>
      </c>
      <c r="I346" s="1">
        <f>IF(IF(H346="",_xlfn.XLOOKUP(C346,Jogos!$A:$A,Jogos!$P:$P)-G346,H346)&lt;0,0,IF(H346="",_xlfn.XLOOKUP(C346,Jogos!$A:$A,Jogos!$P:$P)-G346,H346))</f>
        <v>90</v>
      </c>
    </row>
    <row r="347" spans="1:9" x14ac:dyDescent="0.25">
      <c r="A347" s="2" t="str">
        <f>_xlfn.XLOOKUP(C347,Jogos!A:A,Jogos!B:B)</f>
        <v>https://www.ogol.com.br/jogo.php?id=9415425</v>
      </c>
      <c r="B347" s="1">
        <v>346</v>
      </c>
      <c r="C347" s="1">
        <v>211</v>
      </c>
      <c r="D347" s="1" t="str">
        <f>_xlfn.XLOOKUP(C347,Jogos!A:A,Jogos!M:M)</f>
        <v>Brasileiro Sub-17 2023</v>
      </c>
      <c r="E347" s="1">
        <v>18</v>
      </c>
      <c r="F347" t="s">
        <v>192</v>
      </c>
      <c r="G347" s="1">
        <v>68</v>
      </c>
      <c r="I347" s="1">
        <f>IF(IF(H347="",_xlfn.XLOOKUP(C347,Jogos!$A:$A,Jogos!$P:$P)-G347,H347)&lt;0,0,IF(H347="",_xlfn.XLOOKUP(C347,Jogos!$A:$A,Jogos!$P:$P)-G347,H347))</f>
        <v>22</v>
      </c>
    </row>
    <row r="348" spans="1:9" x14ac:dyDescent="0.25">
      <c r="A348" s="2" t="str">
        <f>_xlfn.XLOOKUP(C348,Jogos!A:A,Jogos!B:B)</f>
        <v>https://www.ogol.com.br/jogo.php?id=9391368</v>
      </c>
      <c r="B348" s="1">
        <v>347</v>
      </c>
      <c r="C348" s="1">
        <v>212</v>
      </c>
      <c r="D348" s="1" t="str">
        <f>_xlfn.XLOOKUP(C348,Jogos!A:A,Jogos!M:M)</f>
        <v>Paulista Sub-17 2023</v>
      </c>
      <c r="E348" s="1">
        <v>1</v>
      </c>
      <c r="F348" t="s">
        <v>191</v>
      </c>
      <c r="I348" s="1">
        <f>IF(IF(H348="",_xlfn.XLOOKUP(C348,Jogos!$A:$A,Jogos!$P:$P)-G348,H348)&lt;0,0,IF(H348="",_xlfn.XLOOKUP(C348,Jogos!$A:$A,Jogos!$P:$P)-G348,H348))</f>
        <v>80</v>
      </c>
    </row>
    <row r="349" spans="1:9" x14ac:dyDescent="0.25">
      <c r="A349" s="2" t="str">
        <f>_xlfn.XLOOKUP(C349,Jogos!A:A,Jogos!B:B)</f>
        <v>https://www.ogol.com.br/jogo.php?id=9391368</v>
      </c>
      <c r="B349" s="1">
        <v>348</v>
      </c>
      <c r="C349" s="1">
        <v>212</v>
      </c>
      <c r="D349" s="1" t="str">
        <f>_xlfn.XLOOKUP(C349,Jogos!A:A,Jogos!M:M)</f>
        <v>Paulista Sub-17 2023</v>
      </c>
      <c r="E349" s="1">
        <v>2</v>
      </c>
      <c r="F349" t="s">
        <v>189</v>
      </c>
      <c r="I349" s="1">
        <f>IF(IF(H349="",_xlfn.XLOOKUP(C349,Jogos!$A:$A,Jogos!$P:$P)-G349,H349)&lt;0,0,IF(H349="",_xlfn.XLOOKUP(C349,Jogos!$A:$A,Jogos!$P:$P)-G349,H349))</f>
        <v>80</v>
      </c>
    </row>
    <row r="350" spans="1:9" x14ac:dyDescent="0.25">
      <c r="A350" s="2" t="str">
        <f>_xlfn.XLOOKUP(C350,Jogos!A:A,Jogos!B:B)</f>
        <v>https://www.ogol.com.br/jogo.php?id=9391368</v>
      </c>
      <c r="B350" s="1">
        <v>349</v>
      </c>
      <c r="C350" s="1">
        <v>212</v>
      </c>
      <c r="D350" s="1" t="str">
        <f>_xlfn.XLOOKUP(C350,Jogos!A:A,Jogos!M:M)</f>
        <v>Paulista Sub-17 2023</v>
      </c>
      <c r="E350" s="1">
        <v>3</v>
      </c>
      <c r="F350" t="s">
        <v>190</v>
      </c>
      <c r="I350" s="1">
        <f>IF(IF(H350="",_xlfn.XLOOKUP(C350,Jogos!$A:$A,Jogos!$P:$P)-G350,H350)&lt;0,0,IF(H350="",_xlfn.XLOOKUP(C350,Jogos!$A:$A,Jogos!$P:$P)-G350,H350))</f>
        <v>80</v>
      </c>
    </row>
    <row r="351" spans="1:9" x14ac:dyDescent="0.25">
      <c r="A351" s="2" t="str">
        <f>_xlfn.XLOOKUP(C351,Jogos!A:A,Jogos!B:B)</f>
        <v>https://www.ogol.com.br/jogo.php?id=9391368</v>
      </c>
      <c r="B351" s="1">
        <v>350</v>
      </c>
      <c r="C351" s="1">
        <v>212</v>
      </c>
      <c r="D351" s="1" t="str">
        <f>_xlfn.XLOOKUP(C351,Jogos!A:A,Jogos!M:M)</f>
        <v>Paulista Sub-17 2023</v>
      </c>
      <c r="E351" s="1">
        <v>4</v>
      </c>
      <c r="F351" t="s">
        <v>135</v>
      </c>
      <c r="I351" s="1">
        <f>IF(IF(H351="",_xlfn.XLOOKUP(C351,Jogos!$A:$A,Jogos!$P:$P)-G351,H351)&lt;0,0,IF(H351="",_xlfn.XLOOKUP(C351,Jogos!$A:$A,Jogos!$P:$P)-G351,H351))</f>
        <v>80</v>
      </c>
    </row>
    <row r="352" spans="1:9" x14ac:dyDescent="0.25">
      <c r="A352" s="2" t="str">
        <f>_xlfn.XLOOKUP(C352,Jogos!A:A,Jogos!B:B)</f>
        <v>https://www.ogol.com.br/jogo.php?id=9391368</v>
      </c>
      <c r="B352" s="1">
        <v>351</v>
      </c>
      <c r="C352" s="1">
        <v>212</v>
      </c>
      <c r="D352" s="1" t="str">
        <f>_xlfn.XLOOKUP(C352,Jogos!A:A,Jogos!M:M)</f>
        <v>Paulista Sub-17 2023</v>
      </c>
      <c r="E352" s="1">
        <v>5</v>
      </c>
      <c r="F352" t="s">
        <v>137</v>
      </c>
      <c r="H352" s="1">
        <v>57</v>
      </c>
      <c r="I352" s="1">
        <f>IF(IF(H352="",_xlfn.XLOOKUP(C352,Jogos!$A:$A,Jogos!$P:$P)-G352,H352)&lt;0,0,IF(H352="",_xlfn.XLOOKUP(C352,Jogos!$A:$A,Jogos!$P:$P)-G352,H352))</f>
        <v>57</v>
      </c>
    </row>
    <row r="353" spans="1:9" x14ac:dyDescent="0.25">
      <c r="A353" s="2" t="str">
        <f>_xlfn.XLOOKUP(C353,Jogos!A:A,Jogos!B:B)</f>
        <v>https://www.ogol.com.br/jogo.php?id=9391368</v>
      </c>
      <c r="B353" s="1">
        <v>352</v>
      </c>
      <c r="C353" s="1">
        <v>212</v>
      </c>
      <c r="D353" s="1" t="str">
        <f>_xlfn.XLOOKUP(C353,Jogos!A:A,Jogos!M:M)</f>
        <v>Paulista Sub-17 2023</v>
      </c>
      <c r="E353" s="1">
        <v>6</v>
      </c>
      <c r="F353" t="s">
        <v>128</v>
      </c>
      <c r="H353" s="1">
        <v>41</v>
      </c>
      <c r="I353" s="1">
        <f>IF(IF(H353="",_xlfn.XLOOKUP(C353,Jogos!$A:$A,Jogos!$P:$P)-G353,H353)&lt;0,0,IF(H353="",_xlfn.XLOOKUP(C353,Jogos!$A:$A,Jogos!$P:$P)-G353,H353))</f>
        <v>41</v>
      </c>
    </row>
    <row r="354" spans="1:9" x14ac:dyDescent="0.25">
      <c r="A354" s="2" t="str">
        <f>_xlfn.XLOOKUP(C354,Jogos!A:A,Jogos!B:B)</f>
        <v>https://www.ogol.com.br/jogo.php?id=9391368</v>
      </c>
      <c r="B354" s="1">
        <v>353</v>
      </c>
      <c r="C354" s="1">
        <v>212</v>
      </c>
      <c r="D354" s="1" t="str">
        <f>_xlfn.XLOOKUP(C354,Jogos!A:A,Jogos!M:M)</f>
        <v>Paulista Sub-17 2023</v>
      </c>
      <c r="E354" s="1">
        <v>8</v>
      </c>
      <c r="F354" t="s">
        <v>129</v>
      </c>
      <c r="H354" s="1">
        <v>70</v>
      </c>
      <c r="I354" s="1">
        <f>IF(IF(H354="",_xlfn.XLOOKUP(C354,Jogos!$A:$A,Jogos!$P:$P)-G354,H354)&lt;0,0,IF(H354="",_xlfn.XLOOKUP(C354,Jogos!$A:$A,Jogos!$P:$P)-G354,H354))</f>
        <v>70</v>
      </c>
    </row>
    <row r="355" spans="1:9" x14ac:dyDescent="0.25">
      <c r="A355" s="2" t="str">
        <f>_xlfn.XLOOKUP(C355,Jogos!A:A,Jogos!B:B)</f>
        <v>https://www.ogol.com.br/jogo.php?id=9391368</v>
      </c>
      <c r="B355" s="1">
        <v>354</v>
      </c>
      <c r="C355" s="1">
        <v>212</v>
      </c>
      <c r="D355" s="1" t="str">
        <f>_xlfn.XLOOKUP(C355,Jogos!A:A,Jogos!M:M)</f>
        <v>Paulista Sub-17 2023</v>
      </c>
      <c r="E355" s="1">
        <v>10</v>
      </c>
      <c r="F355" t="s">
        <v>187</v>
      </c>
      <c r="H355" s="1">
        <v>70</v>
      </c>
      <c r="I355" s="1">
        <f>IF(IF(H355="",_xlfn.XLOOKUP(C355,Jogos!$A:$A,Jogos!$P:$P)-G355,H355)&lt;0,0,IF(H355="",_xlfn.XLOOKUP(C355,Jogos!$A:$A,Jogos!$P:$P)-G355,H355))</f>
        <v>70</v>
      </c>
    </row>
    <row r="356" spans="1:9" x14ac:dyDescent="0.25">
      <c r="A356" s="2" t="str">
        <f>_xlfn.XLOOKUP(C356,Jogos!A:A,Jogos!B:B)</f>
        <v>https://www.ogol.com.br/jogo.php?id=9391368</v>
      </c>
      <c r="B356" s="1">
        <v>355</v>
      </c>
      <c r="C356" s="1">
        <v>212</v>
      </c>
      <c r="D356" s="1" t="str">
        <f>_xlfn.XLOOKUP(C356,Jogos!A:A,Jogos!M:M)</f>
        <v>Paulista Sub-17 2023</v>
      </c>
      <c r="E356" s="1">
        <v>9</v>
      </c>
      <c r="F356" t="s">
        <v>133</v>
      </c>
      <c r="H356" s="1">
        <v>57</v>
      </c>
      <c r="I356" s="1">
        <f>IF(IF(H356="",_xlfn.XLOOKUP(C356,Jogos!$A:$A,Jogos!$P:$P)-G356,H356)&lt;0,0,IF(H356="",_xlfn.XLOOKUP(C356,Jogos!$A:$A,Jogos!$P:$P)-G356,H356))</f>
        <v>57</v>
      </c>
    </row>
    <row r="357" spans="1:9" x14ac:dyDescent="0.25">
      <c r="A357" s="2" t="str">
        <f>_xlfn.XLOOKUP(C357,Jogos!A:A,Jogos!B:B)</f>
        <v>https://www.ogol.com.br/jogo.php?id=9391368</v>
      </c>
      <c r="B357" s="1">
        <v>356</v>
      </c>
      <c r="C357" s="1">
        <v>212</v>
      </c>
      <c r="D357" s="1" t="str">
        <f>_xlfn.XLOOKUP(C357,Jogos!A:A,Jogos!M:M)</f>
        <v>Paulista Sub-17 2023</v>
      </c>
      <c r="E357" s="1">
        <v>7</v>
      </c>
      <c r="F357" t="s">
        <v>220</v>
      </c>
      <c r="H357" s="1">
        <v>41</v>
      </c>
      <c r="I357" s="1">
        <f>IF(IF(H357="",_xlfn.XLOOKUP(C357,Jogos!$A:$A,Jogos!$P:$P)-G357,H357)&lt;0,0,IF(H357="",_xlfn.XLOOKUP(C357,Jogos!$A:$A,Jogos!$P:$P)-G357,H357))</f>
        <v>41</v>
      </c>
    </row>
    <row r="358" spans="1:9" x14ac:dyDescent="0.25">
      <c r="A358" s="2" t="str">
        <f>_xlfn.XLOOKUP(C358,Jogos!A:A,Jogos!B:B)</f>
        <v>https://www.ogol.com.br/jogo.php?id=9391368</v>
      </c>
      <c r="B358" s="1">
        <v>357</v>
      </c>
      <c r="C358" s="1">
        <v>212</v>
      </c>
      <c r="D358" s="1" t="str">
        <f>_xlfn.XLOOKUP(C358,Jogos!A:A,Jogos!M:M)</f>
        <v>Paulista Sub-17 2023</v>
      </c>
      <c r="E358" s="1">
        <v>11</v>
      </c>
      <c r="F358" t="s">
        <v>132</v>
      </c>
      <c r="H358" s="1">
        <v>57</v>
      </c>
      <c r="I358" s="1">
        <f>IF(IF(H358="",_xlfn.XLOOKUP(C358,Jogos!$A:$A,Jogos!$P:$P)-G358,H358)&lt;0,0,IF(H358="",_xlfn.XLOOKUP(C358,Jogos!$A:$A,Jogos!$P:$P)-G358,H358))</f>
        <v>57</v>
      </c>
    </row>
    <row r="359" spans="1:9" x14ac:dyDescent="0.25">
      <c r="A359" s="2" t="str">
        <f>_xlfn.XLOOKUP(C359,Jogos!A:A,Jogos!B:B)</f>
        <v>https://www.ogol.com.br/jogo.php?id=9391368</v>
      </c>
      <c r="B359" s="1">
        <v>358</v>
      </c>
      <c r="C359" s="1">
        <v>212</v>
      </c>
      <c r="D359" s="1" t="str">
        <f>_xlfn.XLOOKUP(C359,Jogos!A:A,Jogos!M:M)</f>
        <v>Paulista Sub-17 2023</v>
      </c>
      <c r="E359" s="1">
        <v>12</v>
      </c>
      <c r="F359" t="s">
        <v>203</v>
      </c>
      <c r="I359" s="1">
        <f>IF(IF(H359="",_xlfn.XLOOKUP(C359,Jogos!$A:$A,Jogos!$P:$P)-G359,H359)&lt;0,0,IF(H359="",_xlfn.XLOOKUP(C359,Jogos!$A:$A,Jogos!$P:$P)-G359,H359))</f>
        <v>80</v>
      </c>
    </row>
    <row r="360" spans="1:9" x14ac:dyDescent="0.25">
      <c r="A360" s="2" t="str">
        <f>_xlfn.XLOOKUP(C360,Jogos!A:A,Jogos!B:B)</f>
        <v>https://www.ogol.com.br/jogo.php?id=9391368</v>
      </c>
      <c r="B360" s="1">
        <v>359</v>
      </c>
      <c r="C360" s="1">
        <v>212</v>
      </c>
      <c r="D360" s="1" t="str">
        <f>_xlfn.XLOOKUP(C360,Jogos!A:A,Jogos!M:M)</f>
        <v>Paulista Sub-17 2023</v>
      </c>
      <c r="E360" s="1">
        <v>14</v>
      </c>
      <c r="F360" t="s">
        <v>186</v>
      </c>
      <c r="G360" s="1">
        <v>41</v>
      </c>
      <c r="I360" s="1">
        <f>IF(IF(H360="",_xlfn.XLOOKUP(C360,Jogos!$A:$A,Jogos!$P:$P)-G360,H360)&lt;0,0,IF(H360="",_xlfn.XLOOKUP(C360,Jogos!$A:$A,Jogos!$P:$P)-G360,H360))</f>
        <v>39</v>
      </c>
    </row>
    <row r="361" spans="1:9" x14ac:dyDescent="0.25">
      <c r="A361" s="2" t="str">
        <f>_xlfn.XLOOKUP(C361,Jogos!A:A,Jogos!B:B)</f>
        <v>https://www.ogol.com.br/jogo.php?id=9391368</v>
      </c>
      <c r="B361" s="1">
        <v>360</v>
      </c>
      <c r="C361" s="1">
        <v>212</v>
      </c>
      <c r="D361" s="1" t="str">
        <f>_xlfn.XLOOKUP(C361,Jogos!A:A,Jogos!M:M)</f>
        <v>Paulista Sub-17 2023</v>
      </c>
      <c r="E361" s="1">
        <v>13</v>
      </c>
      <c r="F361" t="s">
        <v>126</v>
      </c>
      <c r="I361" s="1">
        <f>IF(IF(H361="",_xlfn.XLOOKUP(C361,Jogos!$A:$A,Jogos!$P:$P)-G361,H361)&lt;0,0,IF(H361="",_xlfn.XLOOKUP(C361,Jogos!$A:$A,Jogos!$P:$P)-G361,H361))</f>
        <v>80</v>
      </c>
    </row>
    <row r="362" spans="1:9" x14ac:dyDescent="0.25">
      <c r="A362" s="2" t="str">
        <f>_xlfn.XLOOKUP(C362,Jogos!A:A,Jogos!B:B)</f>
        <v>https://www.ogol.com.br/jogo.php?id=9391368</v>
      </c>
      <c r="B362" s="1">
        <v>361</v>
      </c>
      <c r="C362" s="1">
        <v>212</v>
      </c>
      <c r="D362" s="1" t="str">
        <f>_xlfn.XLOOKUP(C362,Jogos!A:A,Jogos!M:M)</f>
        <v>Paulista Sub-17 2023</v>
      </c>
      <c r="E362" s="1">
        <v>15</v>
      </c>
      <c r="F362" t="s">
        <v>194</v>
      </c>
      <c r="G362" s="1">
        <v>70</v>
      </c>
      <c r="I362" s="1">
        <f>IF(IF(H362="",_xlfn.XLOOKUP(C362,Jogos!$A:$A,Jogos!$P:$P)-G362,H362)&lt;0,0,IF(H362="",_xlfn.XLOOKUP(C362,Jogos!$A:$A,Jogos!$P:$P)-G362,H362))</f>
        <v>10</v>
      </c>
    </row>
    <row r="363" spans="1:9" x14ac:dyDescent="0.25">
      <c r="A363" s="2" t="str">
        <f>_xlfn.XLOOKUP(C363,Jogos!A:A,Jogos!B:B)</f>
        <v>https://www.ogol.com.br/jogo.php?id=9391368</v>
      </c>
      <c r="B363" s="1">
        <v>362</v>
      </c>
      <c r="C363" s="1">
        <v>212</v>
      </c>
      <c r="D363" s="1" t="str">
        <f>_xlfn.XLOOKUP(C363,Jogos!A:A,Jogos!M:M)</f>
        <v>Paulista Sub-17 2023</v>
      </c>
      <c r="E363" s="1">
        <v>16</v>
      </c>
      <c r="F363" t="s">
        <v>188</v>
      </c>
      <c r="G363" s="1">
        <v>57</v>
      </c>
      <c r="I363" s="1">
        <f>IF(IF(H363="",_xlfn.XLOOKUP(C363,Jogos!$A:$A,Jogos!$P:$P)-G363,H363)&lt;0,0,IF(H363="",_xlfn.XLOOKUP(C363,Jogos!$A:$A,Jogos!$P:$P)-G363,H363))</f>
        <v>23</v>
      </c>
    </row>
    <row r="364" spans="1:9" x14ac:dyDescent="0.25">
      <c r="A364" s="2" t="str">
        <f>_xlfn.XLOOKUP(C364,Jogos!A:A,Jogos!B:B)</f>
        <v>https://www.ogol.com.br/jogo.php?id=9391368</v>
      </c>
      <c r="B364" s="1">
        <v>363</v>
      </c>
      <c r="C364" s="1">
        <v>212</v>
      </c>
      <c r="D364" s="1" t="str">
        <f>_xlfn.XLOOKUP(C364,Jogos!A:A,Jogos!M:M)</f>
        <v>Paulista Sub-17 2023</v>
      </c>
      <c r="E364" s="1">
        <v>17</v>
      </c>
      <c r="F364" t="s">
        <v>201</v>
      </c>
      <c r="G364" s="1">
        <v>70</v>
      </c>
      <c r="I364" s="1">
        <f>IF(IF(H364="",_xlfn.XLOOKUP(C364,Jogos!$A:$A,Jogos!$P:$P)-G364,H364)&lt;0,0,IF(H364="",_xlfn.XLOOKUP(C364,Jogos!$A:$A,Jogos!$P:$P)-G364,H364))</f>
        <v>10</v>
      </c>
    </row>
    <row r="365" spans="1:9" x14ac:dyDescent="0.25">
      <c r="A365" s="2" t="str">
        <f>_xlfn.XLOOKUP(C365,Jogos!A:A,Jogos!B:B)</f>
        <v>https://www.ogol.com.br/jogo.php?id=9391368</v>
      </c>
      <c r="B365" s="1">
        <v>364</v>
      </c>
      <c r="C365" s="1">
        <v>212</v>
      </c>
      <c r="D365" s="1" t="str">
        <f>_xlfn.XLOOKUP(C365,Jogos!A:A,Jogos!M:M)</f>
        <v>Paulista Sub-17 2023</v>
      </c>
      <c r="E365" s="1">
        <v>18</v>
      </c>
      <c r="F365" t="s">
        <v>224</v>
      </c>
      <c r="G365" s="1">
        <v>41</v>
      </c>
      <c r="I365" s="1">
        <f>IF(IF(H365="",_xlfn.XLOOKUP(C365,Jogos!$A:$A,Jogos!$P:$P)-G365,H365)&lt;0,0,IF(H365="",_xlfn.XLOOKUP(C365,Jogos!$A:$A,Jogos!$P:$P)-G365,H365))</f>
        <v>39</v>
      </c>
    </row>
    <row r="366" spans="1:9" x14ac:dyDescent="0.25">
      <c r="A366" s="2" t="str">
        <f>_xlfn.XLOOKUP(C366,Jogos!A:A,Jogos!B:B)</f>
        <v>https://www.ogol.com.br/jogo.php?id=9391368</v>
      </c>
      <c r="B366" s="1">
        <v>365</v>
      </c>
      <c r="C366" s="1">
        <v>212</v>
      </c>
      <c r="D366" s="1" t="str">
        <f>_xlfn.XLOOKUP(C366,Jogos!A:A,Jogos!M:M)</f>
        <v>Paulista Sub-17 2023</v>
      </c>
      <c r="E366" s="1">
        <v>19</v>
      </c>
      <c r="F366" t="s">
        <v>192</v>
      </c>
      <c r="G366" s="1">
        <v>57</v>
      </c>
      <c r="I366" s="1">
        <f>IF(IF(H366="",_xlfn.XLOOKUP(C366,Jogos!$A:$A,Jogos!$P:$P)-G366,H366)&lt;0,0,IF(H366="",_xlfn.XLOOKUP(C366,Jogos!$A:$A,Jogos!$P:$P)-G366,H366))</f>
        <v>23</v>
      </c>
    </row>
    <row r="367" spans="1:9" x14ac:dyDescent="0.25">
      <c r="A367" s="2" t="str">
        <f>_xlfn.XLOOKUP(C367,Jogos!A:A,Jogos!B:B)</f>
        <v>https://www.ogol.com.br/jogo.php?id=9391368</v>
      </c>
      <c r="B367" s="1">
        <v>366</v>
      </c>
      <c r="C367" s="1">
        <v>212</v>
      </c>
      <c r="D367" s="1" t="str">
        <f>_xlfn.XLOOKUP(C367,Jogos!A:A,Jogos!M:M)</f>
        <v>Paulista Sub-17 2023</v>
      </c>
      <c r="E367" s="1">
        <v>20</v>
      </c>
      <c r="F367" t="s">
        <v>197</v>
      </c>
      <c r="G367" s="1">
        <v>57</v>
      </c>
      <c r="I367" s="1">
        <f>IF(IF(H367="",_xlfn.XLOOKUP(C367,Jogos!$A:$A,Jogos!$P:$P)-G367,H367)&lt;0,0,IF(H367="",_xlfn.XLOOKUP(C367,Jogos!$A:$A,Jogos!$P:$P)-G367,H367))</f>
        <v>23</v>
      </c>
    </row>
    <row r="368" spans="1:9" x14ac:dyDescent="0.25">
      <c r="A368" s="2" t="str">
        <f>_xlfn.XLOOKUP(C368,Jogos!A:A,Jogos!B:B)</f>
        <v>https://www.ogol.com.br/jogo.php?id=9415440</v>
      </c>
      <c r="B368" s="1">
        <v>367</v>
      </c>
      <c r="C368" s="1">
        <v>213</v>
      </c>
      <c r="D368" s="1" t="str">
        <f>_xlfn.XLOOKUP(C368,Jogos!A:A,Jogos!M:M)</f>
        <v>Brasileiro Sub-17 2023</v>
      </c>
      <c r="E368" s="1">
        <v>1</v>
      </c>
      <c r="F368" t="s">
        <v>124</v>
      </c>
      <c r="I368" s="1">
        <f>IF(IF(H368="",_xlfn.XLOOKUP(C368,Jogos!$A:$A,Jogos!$P:$P)-G368,H368)&lt;0,0,IF(H368="",_xlfn.XLOOKUP(C368,Jogos!$A:$A,Jogos!$P:$P)-G368,H368))</f>
        <v>90</v>
      </c>
    </row>
    <row r="369" spans="1:9" x14ac:dyDescent="0.25">
      <c r="A369" s="2" t="str">
        <f>_xlfn.XLOOKUP(C369,Jogos!A:A,Jogos!B:B)</f>
        <v>https://www.ogol.com.br/jogo.php?id=9415440</v>
      </c>
      <c r="B369" s="1">
        <v>368</v>
      </c>
      <c r="C369" s="1">
        <v>213</v>
      </c>
      <c r="D369" s="1" t="str">
        <f>_xlfn.XLOOKUP(C369,Jogos!A:A,Jogos!M:M)</f>
        <v>Brasileiro Sub-17 2023</v>
      </c>
      <c r="E369" s="1">
        <v>2</v>
      </c>
      <c r="F369" t="s">
        <v>223</v>
      </c>
      <c r="H369" s="1">
        <v>73</v>
      </c>
      <c r="I369" s="1">
        <f>IF(IF(H369="",_xlfn.XLOOKUP(C369,Jogos!$A:$A,Jogos!$P:$P)-G369,H369)&lt;0,0,IF(H369="",_xlfn.XLOOKUP(C369,Jogos!$A:$A,Jogos!$P:$P)-G369,H369))</f>
        <v>73</v>
      </c>
    </row>
    <row r="370" spans="1:9" x14ac:dyDescent="0.25">
      <c r="A370" s="2" t="str">
        <f>_xlfn.XLOOKUP(C370,Jogos!A:A,Jogos!B:B)</f>
        <v>https://www.ogol.com.br/jogo.php?id=9415440</v>
      </c>
      <c r="B370" s="1">
        <v>369</v>
      </c>
      <c r="C370" s="1">
        <v>213</v>
      </c>
      <c r="D370" s="1" t="str">
        <f>_xlfn.XLOOKUP(C370,Jogos!A:A,Jogos!M:M)</f>
        <v>Brasileiro Sub-17 2023</v>
      </c>
      <c r="E370" s="1">
        <v>4</v>
      </c>
      <c r="F370" t="s">
        <v>195</v>
      </c>
      <c r="I370" s="1">
        <f>IF(IF(H370="",_xlfn.XLOOKUP(C370,Jogos!$A:$A,Jogos!$P:$P)-G370,H370)&lt;0,0,IF(H370="",_xlfn.XLOOKUP(C370,Jogos!$A:$A,Jogos!$P:$P)-G370,H370))</f>
        <v>90</v>
      </c>
    </row>
    <row r="371" spans="1:9" x14ac:dyDescent="0.25">
      <c r="A371" s="2" t="str">
        <f>_xlfn.XLOOKUP(C371,Jogos!A:A,Jogos!B:B)</f>
        <v>https://www.ogol.com.br/jogo.php?id=9415440</v>
      </c>
      <c r="B371" s="1">
        <v>370</v>
      </c>
      <c r="C371" s="1">
        <v>213</v>
      </c>
      <c r="D371" s="1" t="str">
        <f>_xlfn.XLOOKUP(C371,Jogos!A:A,Jogos!M:M)</f>
        <v>Brasileiro Sub-17 2023</v>
      </c>
      <c r="E371" s="1">
        <v>3</v>
      </c>
      <c r="F371" t="s">
        <v>126</v>
      </c>
      <c r="I371" s="1">
        <f>IF(IF(H371="",_xlfn.XLOOKUP(C371,Jogos!$A:$A,Jogos!$P:$P)-G371,H371)&lt;0,0,IF(H371="",_xlfn.XLOOKUP(C371,Jogos!$A:$A,Jogos!$P:$P)-G371,H371))</f>
        <v>90</v>
      </c>
    </row>
    <row r="372" spans="1:9" x14ac:dyDescent="0.25">
      <c r="A372" s="2" t="str">
        <f>_xlfn.XLOOKUP(C372,Jogos!A:A,Jogos!B:B)</f>
        <v>https://www.ogol.com.br/jogo.php?id=9415440</v>
      </c>
      <c r="B372" s="1">
        <v>371</v>
      </c>
      <c r="C372" s="1">
        <v>213</v>
      </c>
      <c r="D372" s="1" t="str">
        <f>_xlfn.XLOOKUP(C372,Jogos!A:A,Jogos!M:M)</f>
        <v>Brasileiro Sub-17 2023</v>
      </c>
      <c r="E372" s="1">
        <v>6</v>
      </c>
      <c r="F372" t="s">
        <v>136</v>
      </c>
      <c r="I372" s="1">
        <f>IF(IF(H372="",_xlfn.XLOOKUP(C372,Jogos!$A:$A,Jogos!$P:$P)-G372,H372)&lt;0,0,IF(H372="",_xlfn.XLOOKUP(C372,Jogos!$A:$A,Jogos!$P:$P)-G372,H372))</f>
        <v>90</v>
      </c>
    </row>
    <row r="373" spans="1:9" x14ac:dyDescent="0.25">
      <c r="A373" s="2" t="str">
        <f>_xlfn.XLOOKUP(C373,Jogos!A:A,Jogos!B:B)</f>
        <v>https://www.ogol.com.br/jogo.php?id=9415440</v>
      </c>
      <c r="B373" s="1">
        <v>372</v>
      </c>
      <c r="C373" s="1">
        <v>213</v>
      </c>
      <c r="D373" s="1" t="str">
        <f>_xlfn.XLOOKUP(C373,Jogos!A:A,Jogos!M:M)</f>
        <v>Brasileiro Sub-17 2023</v>
      </c>
      <c r="E373" s="1">
        <v>5</v>
      </c>
      <c r="F373" t="s">
        <v>127</v>
      </c>
      <c r="H373" s="1">
        <v>66</v>
      </c>
      <c r="I373" s="1">
        <f>IF(IF(H373="",_xlfn.XLOOKUP(C373,Jogos!$A:$A,Jogos!$P:$P)-G373,H373)&lt;0,0,IF(H373="",_xlfn.XLOOKUP(C373,Jogos!$A:$A,Jogos!$P:$P)-G373,H373))</f>
        <v>66</v>
      </c>
    </row>
    <row r="374" spans="1:9" x14ac:dyDescent="0.25">
      <c r="A374" s="2" t="str">
        <f>_xlfn.XLOOKUP(C374,Jogos!A:A,Jogos!B:B)</f>
        <v>https://www.ogol.com.br/jogo.php?id=9415440</v>
      </c>
      <c r="B374" s="1">
        <v>373</v>
      </c>
      <c r="C374" s="1">
        <v>213</v>
      </c>
      <c r="D374" s="1" t="str">
        <f>_xlfn.XLOOKUP(C374,Jogos!A:A,Jogos!M:M)</f>
        <v>Brasileiro Sub-17 2023</v>
      </c>
      <c r="E374" s="1">
        <v>7</v>
      </c>
      <c r="F374" t="s">
        <v>131</v>
      </c>
      <c r="H374" s="1">
        <v>73</v>
      </c>
      <c r="I374" s="1">
        <f>IF(IF(H374="",_xlfn.XLOOKUP(C374,Jogos!$A:$A,Jogos!$P:$P)-G374,H374)&lt;0,0,IF(H374="",_xlfn.XLOOKUP(C374,Jogos!$A:$A,Jogos!$P:$P)-G374,H374))</f>
        <v>73</v>
      </c>
    </row>
    <row r="375" spans="1:9" x14ac:dyDescent="0.25">
      <c r="A375" s="2" t="str">
        <f>_xlfn.XLOOKUP(C375,Jogos!A:A,Jogos!B:B)</f>
        <v>https://www.ogol.com.br/jogo.php?id=9415440</v>
      </c>
      <c r="B375" s="1">
        <v>374</v>
      </c>
      <c r="C375" s="1">
        <v>213</v>
      </c>
      <c r="D375" s="1" t="str">
        <f>_xlfn.XLOOKUP(C375,Jogos!A:A,Jogos!M:M)</f>
        <v>Brasileiro Sub-17 2023</v>
      </c>
      <c r="E375" s="1">
        <v>8</v>
      </c>
      <c r="F375" t="s">
        <v>193</v>
      </c>
      <c r="H375" s="1">
        <v>82</v>
      </c>
      <c r="I375" s="1">
        <f>IF(IF(H375="",_xlfn.XLOOKUP(C375,Jogos!$A:$A,Jogos!$P:$P)-G375,H375)&lt;0,0,IF(H375="",_xlfn.XLOOKUP(C375,Jogos!$A:$A,Jogos!$P:$P)-G375,H375))</f>
        <v>82</v>
      </c>
    </row>
    <row r="376" spans="1:9" x14ac:dyDescent="0.25">
      <c r="A376" s="2" t="str">
        <f>_xlfn.XLOOKUP(C376,Jogos!A:A,Jogos!B:B)</f>
        <v>https://www.ogol.com.br/jogo.php?id=9415440</v>
      </c>
      <c r="B376" s="1">
        <v>375</v>
      </c>
      <c r="C376" s="1">
        <v>213</v>
      </c>
      <c r="D376" s="1" t="str">
        <f>_xlfn.XLOOKUP(C376,Jogos!A:A,Jogos!M:M)</f>
        <v>Brasileiro Sub-17 2023</v>
      </c>
      <c r="E376" s="1">
        <v>10</v>
      </c>
      <c r="F376" t="s">
        <v>130</v>
      </c>
      <c r="H376" s="1">
        <v>82</v>
      </c>
      <c r="I376" s="1">
        <f>IF(IF(H376="",_xlfn.XLOOKUP(C376,Jogos!$A:$A,Jogos!$P:$P)-G376,H376)&lt;0,0,IF(H376="",_xlfn.XLOOKUP(C376,Jogos!$A:$A,Jogos!$P:$P)-G376,H376))</f>
        <v>82</v>
      </c>
    </row>
    <row r="377" spans="1:9" x14ac:dyDescent="0.25">
      <c r="A377" s="2" t="str">
        <f>_xlfn.XLOOKUP(C377,Jogos!A:A,Jogos!B:B)</f>
        <v>https://www.ogol.com.br/jogo.php?id=9415440</v>
      </c>
      <c r="B377" s="1">
        <v>376</v>
      </c>
      <c r="C377" s="1">
        <v>213</v>
      </c>
      <c r="D377" s="1" t="str">
        <f>_xlfn.XLOOKUP(C377,Jogos!A:A,Jogos!M:M)</f>
        <v>Brasileiro Sub-17 2023</v>
      </c>
      <c r="E377" s="1">
        <v>11</v>
      </c>
      <c r="F377" t="s">
        <v>139</v>
      </c>
      <c r="I377" s="1">
        <f>IF(IF(H377="",_xlfn.XLOOKUP(C377,Jogos!$A:$A,Jogos!$P:$P)-G377,H377)&lt;0,0,IF(H377="",_xlfn.XLOOKUP(C377,Jogos!$A:$A,Jogos!$P:$P)-G377,H377))</f>
        <v>90</v>
      </c>
    </row>
    <row r="378" spans="1:9" x14ac:dyDescent="0.25">
      <c r="A378" s="2" t="str">
        <f>_xlfn.XLOOKUP(C378,Jogos!A:A,Jogos!B:B)</f>
        <v>https://www.ogol.com.br/jogo.php?id=9415440</v>
      </c>
      <c r="B378" s="1">
        <v>377</v>
      </c>
      <c r="C378" s="1">
        <v>213</v>
      </c>
      <c r="D378" s="1" t="str">
        <f>_xlfn.XLOOKUP(C378,Jogos!A:A,Jogos!M:M)</f>
        <v>Brasileiro Sub-17 2023</v>
      </c>
      <c r="E378" s="1">
        <v>9</v>
      </c>
      <c r="F378" t="s">
        <v>141</v>
      </c>
      <c r="H378" s="1">
        <v>66</v>
      </c>
      <c r="I378" s="1">
        <f>IF(IF(H378="",_xlfn.XLOOKUP(C378,Jogos!$A:$A,Jogos!$P:$P)-G378,H378)&lt;0,0,IF(H378="",_xlfn.XLOOKUP(C378,Jogos!$A:$A,Jogos!$P:$P)-G378,H378))</f>
        <v>66</v>
      </c>
    </row>
    <row r="379" spans="1:9" x14ac:dyDescent="0.25">
      <c r="A379" s="2" t="str">
        <f>_xlfn.XLOOKUP(C379,Jogos!A:A,Jogos!B:B)</f>
        <v>https://www.ogol.com.br/jogo.php?id=9415440</v>
      </c>
      <c r="B379" s="1">
        <v>378</v>
      </c>
      <c r="C379" s="1">
        <v>213</v>
      </c>
      <c r="D379" s="1" t="str">
        <f>_xlfn.XLOOKUP(C379,Jogos!A:A,Jogos!M:M)</f>
        <v>Brasileiro Sub-17 2023</v>
      </c>
      <c r="E379" s="1">
        <v>12</v>
      </c>
      <c r="F379" t="s">
        <v>191</v>
      </c>
      <c r="I379" s="1">
        <f>IF(IF(H379="",_xlfn.XLOOKUP(C379,Jogos!$A:$A,Jogos!$P:$P)-G379,H379)&lt;0,0,IF(H379="",_xlfn.XLOOKUP(C379,Jogos!$A:$A,Jogos!$P:$P)-G379,H379))</f>
        <v>90</v>
      </c>
    </row>
    <row r="380" spans="1:9" x14ac:dyDescent="0.25">
      <c r="A380" s="2" t="str">
        <f>_xlfn.XLOOKUP(C380,Jogos!A:A,Jogos!B:B)</f>
        <v>https://www.ogol.com.br/jogo.php?id=9415440</v>
      </c>
      <c r="B380" s="1">
        <v>379</v>
      </c>
      <c r="C380" s="1">
        <v>213</v>
      </c>
      <c r="D380" s="1" t="str">
        <f>_xlfn.XLOOKUP(C380,Jogos!A:A,Jogos!M:M)</f>
        <v>Brasileiro Sub-17 2023</v>
      </c>
      <c r="E380" s="1">
        <v>13</v>
      </c>
      <c r="F380" t="s">
        <v>135</v>
      </c>
      <c r="G380" s="1">
        <v>73</v>
      </c>
      <c r="I380" s="1">
        <f>IF(IF(H380="",_xlfn.XLOOKUP(C380,Jogos!$A:$A,Jogos!$P:$P)-G380,H380)&lt;0,0,IF(H380="",_xlfn.XLOOKUP(C380,Jogos!$A:$A,Jogos!$P:$P)-G380,H380))</f>
        <v>17</v>
      </c>
    </row>
    <row r="381" spans="1:9" x14ac:dyDescent="0.25">
      <c r="A381" s="2" t="str">
        <f>_xlfn.XLOOKUP(C381,Jogos!A:A,Jogos!B:B)</f>
        <v>https://www.ogol.com.br/jogo.php?id=9415440</v>
      </c>
      <c r="B381" s="1">
        <v>380</v>
      </c>
      <c r="C381" s="1">
        <v>213</v>
      </c>
      <c r="D381" s="1" t="str">
        <f>_xlfn.XLOOKUP(C381,Jogos!A:A,Jogos!M:M)</f>
        <v>Brasileiro Sub-17 2023</v>
      </c>
      <c r="E381" s="1">
        <v>14</v>
      </c>
      <c r="F381" t="s">
        <v>125</v>
      </c>
      <c r="I381" s="1">
        <f>IF(IF(H381="",_xlfn.XLOOKUP(C381,Jogos!$A:$A,Jogos!$P:$P)-G381,H381)&lt;0,0,IF(H381="",_xlfn.XLOOKUP(C381,Jogos!$A:$A,Jogos!$P:$P)-G381,H381))</f>
        <v>90</v>
      </c>
    </row>
    <row r="382" spans="1:9" x14ac:dyDescent="0.25">
      <c r="A382" s="2" t="str">
        <f>_xlfn.XLOOKUP(C382,Jogos!A:A,Jogos!B:B)</f>
        <v>https://www.ogol.com.br/jogo.php?id=9415440</v>
      </c>
      <c r="B382" s="1">
        <v>381</v>
      </c>
      <c r="C382" s="1">
        <v>213</v>
      </c>
      <c r="D382" s="1" t="str">
        <f>_xlfn.XLOOKUP(C382,Jogos!A:A,Jogos!M:M)</f>
        <v>Brasileiro Sub-17 2023</v>
      </c>
      <c r="E382" s="1">
        <v>15</v>
      </c>
      <c r="F382" t="s">
        <v>189</v>
      </c>
      <c r="I382" s="1">
        <f>IF(IF(H382="",_xlfn.XLOOKUP(C382,Jogos!$A:$A,Jogos!$P:$P)-G382,H382)&lt;0,0,IF(H382="",_xlfn.XLOOKUP(C382,Jogos!$A:$A,Jogos!$P:$P)-G382,H382))</f>
        <v>90</v>
      </c>
    </row>
    <row r="383" spans="1:9" x14ac:dyDescent="0.25">
      <c r="A383" s="2" t="str">
        <f>_xlfn.XLOOKUP(C383,Jogos!A:A,Jogos!B:B)</f>
        <v>https://www.ogol.com.br/jogo.php?id=9415440</v>
      </c>
      <c r="B383" s="1">
        <v>382</v>
      </c>
      <c r="C383" s="1">
        <v>213</v>
      </c>
      <c r="D383" s="1" t="str">
        <f>_xlfn.XLOOKUP(C383,Jogos!A:A,Jogos!M:M)</f>
        <v>Brasileiro Sub-17 2023</v>
      </c>
      <c r="E383" s="1">
        <v>16</v>
      </c>
      <c r="F383" t="s">
        <v>137</v>
      </c>
      <c r="G383" s="1">
        <v>66</v>
      </c>
      <c r="I383" s="1">
        <f>IF(IF(H383="",_xlfn.XLOOKUP(C383,Jogos!$A:$A,Jogos!$P:$P)-G383,H383)&lt;0,0,IF(H383="",_xlfn.XLOOKUP(C383,Jogos!$A:$A,Jogos!$P:$P)-G383,H383))</f>
        <v>24</v>
      </c>
    </row>
    <row r="384" spans="1:9" x14ac:dyDescent="0.25">
      <c r="A384" s="2" t="str">
        <f>_xlfn.XLOOKUP(C384,Jogos!A:A,Jogos!B:B)</f>
        <v>https://www.ogol.com.br/jogo.php?id=9415440</v>
      </c>
      <c r="B384" s="1">
        <v>383</v>
      </c>
      <c r="C384" s="1">
        <v>213</v>
      </c>
      <c r="D384" s="1" t="str">
        <f>_xlfn.XLOOKUP(C384,Jogos!A:A,Jogos!M:M)</f>
        <v>Brasileiro Sub-17 2023</v>
      </c>
      <c r="E384" s="1">
        <v>17</v>
      </c>
      <c r="F384" t="s">
        <v>129</v>
      </c>
      <c r="G384" s="1">
        <v>66</v>
      </c>
      <c r="I384" s="1">
        <f>IF(IF(H384="",_xlfn.XLOOKUP(C384,Jogos!$A:$A,Jogos!$P:$P)-G384,H384)&lt;0,0,IF(H384="",_xlfn.XLOOKUP(C384,Jogos!$A:$A,Jogos!$P:$P)-G384,H384))</f>
        <v>24</v>
      </c>
    </row>
    <row r="385" spans="1:9" x14ac:dyDescent="0.25">
      <c r="A385" s="2" t="str">
        <f>_xlfn.XLOOKUP(C385,Jogos!A:A,Jogos!B:B)</f>
        <v>https://www.ogol.com.br/jogo.php?id=9415440</v>
      </c>
      <c r="B385" s="1">
        <v>384</v>
      </c>
      <c r="C385" s="1">
        <v>213</v>
      </c>
      <c r="D385" s="1" t="str">
        <f>_xlfn.XLOOKUP(C385,Jogos!A:A,Jogos!M:M)</f>
        <v>Brasileiro Sub-17 2023</v>
      </c>
      <c r="E385" s="1">
        <v>19</v>
      </c>
      <c r="F385" t="s">
        <v>128</v>
      </c>
      <c r="I385" s="1">
        <f>IF(IF(H385="",_xlfn.XLOOKUP(C385,Jogos!$A:$A,Jogos!$P:$P)-G385,H385)&lt;0,0,IF(H385="",_xlfn.XLOOKUP(C385,Jogos!$A:$A,Jogos!$P:$P)-G385,H385))</f>
        <v>90</v>
      </c>
    </row>
    <row r="386" spans="1:9" x14ac:dyDescent="0.25">
      <c r="A386" s="2" t="str">
        <f>_xlfn.XLOOKUP(C386,Jogos!A:A,Jogos!B:B)</f>
        <v>https://www.ogol.com.br/jogo.php?id=9415440</v>
      </c>
      <c r="B386" s="1">
        <v>385</v>
      </c>
      <c r="C386" s="1">
        <v>213</v>
      </c>
      <c r="D386" s="1" t="str">
        <f>_xlfn.XLOOKUP(C386,Jogos!A:A,Jogos!M:M)</f>
        <v>Brasileiro Sub-17 2023</v>
      </c>
      <c r="E386" s="1">
        <v>21</v>
      </c>
      <c r="F386" t="s">
        <v>187</v>
      </c>
      <c r="G386" s="1">
        <v>82</v>
      </c>
      <c r="I386" s="1">
        <f>IF(IF(H386="",_xlfn.XLOOKUP(C386,Jogos!$A:$A,Jogos!$P:$P)-G386,H386)&lt;0,0,IF(H386="",_xlfn.XLOOKUP(C386,Jogos!$A:$A,Jogos!$P:$P)-G386,H386))</f>
        <v>8</v>
      </c>
    </row>
    <row r="387" spans="1:9" x14ac:dyDescent="0.25">
      <c r="A387" s="2" t="str">
        <f>_xlfn.XLOOKUP(C387,Jogos!A:A,Jogos!B:B)</f>
        <v>https://www.ogol.com.br/jogo.php?id=9415440</v>
      </c>
      <c r="B387" s="1">
        <v>386</v>
      </c>
      <c r="C387" s="1">
        <v>213</v>
      </c>
      <c r="D387" s="1" t="str">
        <f>_xlfn.XLOOKUP(C387,Jogos!A:A,Jogos!M:M)</f>
        <v>Brasileiro Sub-17 2023</v>
      </c>
      <c r="E387" s="1">
        <v>22</v>
      </c>
      <c r="F387" t="s">
        <v>224</v>
      </c>
      <c r="G387" s="1">
        <v>73</v>
      </c>
      <c r="I387" s="1">
        <f>IF(IF(H387="",_xlfn.XLOOKUP(C387,Jogos!$A:$A,Jogos!$P:$P)-G387,H387)&lt;0,0,IF(H387="",_xlfn.XLOOKUP(C387,Jogos!$A:$A,Jogos!$P:$P)-G387,H387))</f>
        <v>17</v>
      </c>
    </row>
    <row r="388" spans="1:9" x14ac:dyDescent="0.25">
      <c r="A388" s="2" t="str">
        <f>_xlfn.XLOOKUP(C388,Jogos!A:A,Jogos!B:B)</f>
        <v>https://www.ogol.com.br/jogo.php?id=9415440</v>
      </c>
      <c r="B388" s="1">
        <v>387</v>
      </c>
      <c r="C388" s="1">
        <v>213</v>
      </c>
      <c r="D388" s="1" t="str">
        <f>_xlfn.XLOOKUP(C388,Jogos!A:A,Jogos!M:M)</f>
        <v>Brasileiro Sub-17 2023</v>
      </c>
      <c r="E388" s="1">
        <v>23</v>
      </c>
      <c r="F388" t="s">
        <v>194</v>
      </c>
      <c r="I388" s="1">
        <f>IF(IF(H388="",_xlfn.XLOOKUP(C388,Jogos!$A:$A,Jogos!$P:$P)-G388,H388)&lt;0,0,IF(H388="",_xlfn.XLOOKUP(C388,Jogos!$A:$A,Jogos!$P:$P)-G388,H388))</f>
        <v>90</v>
      </c>
    </row>
    <row r="389" spans="1:9" x14ac:dyDescent="0.25">
      <c r="A389" s="2" t="str">
        <f>_xlfn.XLOOKUP(C389,Jogos!A:A,Jogos!B:B)</f>
        <v>https://www.ogol.com.br/jogo.php?id=9415440</v>
      </c>
      <c r="B389" s="1">
        <v>388</v>
      </c>
      <c r="C389" s="1">
        <v>213</v>
      </c>
      <c r="D389" s="1" t="str">
        <f>_xlfn.XLOOKUP(C389,Jogos!A:A,Jogos!M:M)</f>
        <v>Brasileiro Sub-17 2023</v>
      </c>
      <c r="E389" s="1">
        <v>20</v>
      </c>
      <c r="F389" t="s">
        <v>133</v>
      </c>
      <c r="G389" s="1">
        <v>82</v>
      </c>
      <c r="I389" s="1">
        <f>IF(IF(H389="",_xlfn.XLOOKUP(C389,Jogos!$A:$A,Jogos!$P:$P)-G389,H389)&lt;0,0,IF(H389="",_xlfn.XLOOKUP(C389,Jogos!$A:$A,Jogos!$P:$P)-G389,H389))</f>
        <v>8</v>
      </c>
    </row>
    <row r="390" spans="1:9" x14ac:dyDescent="0.25">
      <c r="A390" s="2" t="str">
        <f>_xlfn.XLOOKUP(C390,Jogos!A:A,Jogos!B:B)</f>
        <v>https://www.ogol.com.br/jogo.php?id=9415440</v>
      </c>
      <c r="B390" s="1">
        <v>389</v>
      </c>
      <c r="C390" s="1">
        <v>213</v>
      </c>
      <c r="D390" s="1" t="str">
        <f>_xlfn.XLOOKUP(C390,Jogos!A:A,Jogos!M:M)</f>
        <v>Brasileiro Sub-17 2023</v>
      </c>
      <c r="E390" s="1">
        <v>18</v>
      </c>
      <c r="F390" t="s">
        <v>192</v>
      </c>
      <c r="I390" s="1">
        <f>IF(IF(H390="",_xlfn.XLOOKUP(C390,Jogos!$A:$A,Jogos!$P:$P)-G390,H390)&lt;0,0,IF(H390="",_xlfn.XLOOKUP(C390,Jogos!$A:$A,Jogos!$P:$P)-G390,H390))</f>
        <v>90</v>
      </c>
    </row>
    <row r="391" spans="1:9" x14ac:dyDescent="0.25">
      <c r="A391" s="2" t="str">
        <f>_xlfn.XLOOKUP(C391,Jogos!A:A,Jogos!B:B)</f>
        <v>https://www.ogol.com.br/jogo.php?id=9391383</v>
      </c>
      <c r="B391" s="1">
        <v>390</v>
      </c>
      <c r="C391" s="1">
        <v>214</v>
      </c>
      <c r="D391" s="1" t="str">
        <f>_xlfn.XLOOKUP(C391,Jogos!A:A,Jogos!M:M)</f>
        <v>Paulista Sub-17 2023</v>
      </c>
      <c r="E391" s="1">
        <v>1</v>
      </c>
      <c r="F391" t="s">
        <v>191</v>
      </c>
      <c r="I391" s="1">
        <f>IF(IF(H391="",_xlfn.XLOOKUP(C391,Jogos!$A:$A,Jogos!$P:$P)-G391,H391)&lt;0,0,IF(H391="",_xlfn.XLOOKUP(C391,Jogos!$A:$A,Jogos!$P:$P)-G391,H391))</f>
        <v>80</v>
      </c>
    </row>
    <row r="392" spans="1:9" x14ac:dyDescent="0.25">
      <c r="A392" s="2" t="str">
        <f>_xlfn.XLOOKUP(C392,Jogos!A:A,Jogos!B:B)</f>
        <v>https://www.ogol.com.br/jogo.php?id=9391383</v>
      </c>
      <c r="B392" s="1">
        <v>391</v>
      </c>
      <c r="C392" s="1">
        <v>214</v>
      </c>
      <c r="D392" s="1" t="str">
        <f>_xlfn.XLOOKUP(C392,Jogos!A:A,Jogos!M:M)</f>
        <v>Paulista Sub-17 2023</v>
      </c>
      <c r="E392" s="1">
        <v>2</v>
      </c>
      <c r="F392" t="s">
        <v>189</v>
      </c>
      <c r="I392" s="1">
        <f>IF(IF(H392="",_xlfn.XLOOKUP(C392,Jogos!$A:$A,Jogos!$P:$P)-G392,H392)&lt;0,0,IF(H392="",_xlfn.XLOOKUP(C392,Jogos!$A:$A,Jogos!$P:$P)-G392,H392))</f>
        <v>80</v>
      </c>
    </row>
    <row r="393" spans="1:9" x14ac:dyDescent="0.25">
      <c r="A393" s="2" t="str">
        <f>_xlfn.XLOOKUP(C393,Jogos!A:A,Jogos!B:B)</f>
        <v>https://www.ogol.com.br/jogo.php?id=9391383</v>
      </c>
      <c r="B393" s="1">
        <v>392</v>
      </c>
      <c r="C393" s="1">
        <v>214</v>
      </c>
      <c r="D393" s="1" t="str">
        <f>_xlfn.XLOOKUP(C393,Jogos!A:A,Jogos!M:M)</f>
        <v>Paulista Sub-17 2023</v>
      </c>
      <c r="E393" s="1">
        <v>3</v>
      </c>
      <c r="F393" t="s">
        <v>190</v>
      </c>
      <c r="H393" s="1">
        <v>59</v>
      </c>
      <c r="I393" s="1">
        <f>IF(IF(H393="",_xlfn.XLOOKUP(C393,Jogos!$A:$A,Jogos!$P:$P)-G393,H393)&lt;0,0,IF(H393="",_xlfn.XLOOKUP(C393,Jogos!$A:$A,Jogos!$P:$P)-G393,H393))</f>
        <v>59</v>
      </c>
    </row>
    <row r="394" spans="1:9" x14ac:dyDescent="0.25">
      <c r="A394" s="2" t="str">
        <f>_xlfn.XLOOKUP(C394,Jogos!A:A,Jogos!B:B)</f>
        <v>https://www.ogol.com.br/jogo.php?id=9391383</v>
      </c>
      <c r="B394" s="1">
        <v>393</v>
      </c>
      <c r="C394" s="1">
        <v>214</v>
      </c>
      <c r="D394" s="1" t="str">
        <f>_xlfn.XLOOKUP(C394,Jogos!A:A,Jogos!M:M)</f>
        <v>Paulista Sub-17 2023</v>
      </c>
      <c r="E394" s="1">
        <v>4</v>
      </c>
      <c r="F394" t="s">
        <v>135</v>
      </c>
      <c r="I394" s="1">
        <f>IF(IF(H394="",_xlfn.XLOOKUP(C394,Jogos!$A:$A,Jogos!$P:$P)-G394,H394)&lt;0,0,IF(H394="",_xlfn.XLOOKUP(C394,Jogos!$A:$A,Jogos!$P:$P)-G394,H394))</f>
        <v>80</v>
      </c>
    </row>
    <row r="395" spans="1:9" x14ac:dyDescent="0.25">
      <c r="A395" s="2" t="str">
        <f>_xlfn.XLOOKUP(C395,Jogos!A:A,Jogos!B:B)</f>
        <v>https://www.ogol.com.br/jogo.php?id=9391383</v>
      </c>
      <c r="B395" s="1">
        <v>394</v>
      </c>
      <c r="C395" s="1">
        <v>214</v>
      </c>
      <c r="D395" s="1" t="str">
        <f>_xlfn.XLOOKUP(C395,Jogos!A:A,Jogos!M:M)</f>
        <v>Paulista Sub-17 2023</v>
      </c>
      <c r="E395" s="1">
        <v>5</v>
      </c>
      <c r="F395" t="s">
        <v>137</v>
      </c>
      <c r="H395" s="1">
        <v>54</v>
      </c>
      <c r="I395" s="1">
        <f>IF(IF(H395="",_xlfn.XLOOKUP(C395,Jogos!$A:$A,Jogos!$P:$P)-G395,H395)&lt;0,0,IF(H395="",_xlfn.XLOOKUP(C395,Jogos!$A:$A,Jogos!$P:$P)-G395,H395))</f>
        <v>54</v>
      </c>
    </row>
    <row r="396" spans="1:9" x14ac:dyDescent="0.25">
      <c r="A396" s="2" t="str">
        <f>_xlfn.XLOOKUP(C396,Jogos!A:A,Jogos!B:B)</f>
        <v>https://www.ogol.com.br/jogo.php?id=9391383</v>
      </c>
      <c r="B396" s="1">
        <v>395</v>
      </c>
      <c r="C396" s="1">
        <v>214</v>
      </c>
      <c r="D396" s="1" t="str">
        <f>_xlfn.XLOOKUP(C396,Jogos!A:A,Jogos!M:M)</f>
        <v>Paulista Sub-17 2023</v>
      </c>
      <c r="E396" s="1">
        <v>8</v>
      </c>
      <c r="F396" t="s">
        <v>129</v>
      </c>
      <c r="H396" s="1">
        <v>59</v>
      </c>
      <c r="I396" s="1">
        <f>IF(IF(H396="",_xlfn.XLOOKUP(C396,Jogos!$A:$A,Jogos!$P:$P)-G396,H396)&lt;0,0,IF(H396="",_xlfn.XLOOKUP(C396,Jogos!$A:$A,Jogos!$P:$P)-G396,H396))</f>
        <v>59</v>
      </c>
    </row>
    <row r="397" spans="1:9" x14ac:dyDescent="0.25">
      <c r="A397" s="2" t="str">
        <f>_xlfn.XLOOKUP(C397,Jogos!A:A,Jogos!B:B)</f>
        <v>https://www.ogol.com.br/jogo.php?id=9391383</v>
      </c>
      <c r="B397" s="1">
        <v>396</v>
      </c>
      <c r="C397" s="1">
        <v>214</v>
      </c>
      <c r="D397" s="1" t="str">
        <f>_xlfn.XLOOKUP(C397,Jogos!A:A,Jogos!M:M)</f>
        <v>Paulista Sub-17 2023</v>
      </c>
      <c r="E397" s="1">
        <v>10</v>
      </c>
      <c r="F397" t="s">
        <v>187</v>
      </c>
      <c r="I397" s="1">
        <f>IF(IF(H397="",_xlfn.XLOOKUP(C397,Jogos!$A:$A,Jogos!$P:$P)-G397,H397)&lt;0,0,IF(H397="",_xlfn.XLOOKUP(C397,Jogos!$A:$A,Jogos!$P:$P)-G397,H397))</f>
        <v>80</v>
      </c>
    </row>
    <row r="398" spans="1:9" x14ac:dyDescent="0.25">
      <c r="A398" s="2" t="str">
        <f>_xlfn.XLOOKUP(C398,Jogos!A:A,Jogos!B:B)</f>
        <v>https://www.ogol.com.br/jogo.php?id=9391383</v>
      </c>
      <c r="B398" s="1">
        <v>397</v>
      </c>
      <c r="C398" s="1">
        <v>214</v>
      </c>
      <c r="D398" s="1" t="str">
        <f>_xlfn.XLOOKUP(C398,Jogos!A:A,Jogos!M:M)</f>
        <v>Paulista Sub-17 2023</v>
      </c>
      <c r="E398" s="1">
        <v>9</v>
      </c>
      <c r="F398" t="s">
        <v>133</v>
      </c>
      <c r="H398" s="1">
        <v>49</v>
      </c>
      <c r="I398" s="1">
        <f>IF(IF(H398="",_xlfn.XLOOKUP(C398,Jogos!$A:$A,Jogos!$P:$P)-G398,H398)&lt;0,0,IF(H398="",_xlfn.XLOOKUP(C398,Jogos!$A:$A,Jogos!$P:$P)-G398,H398))</f>
        <v>49</v>
      </c>
    </row>
    <row r="399" spans="1:9" x14ac:dyDescent="0.25">
      <c r="A399" s="2" t="str">
        <f>_xlfn.XLOOKUP(C399,Jogos!A:A,Jogos!B:B)</f>
        <v>https://www.ogol.com.br/jogo.php?id=9391383</v>
      </c>
      <c r="B399" s="1">
        <v>398</v>
      </c>
      <c r="C399" s="1">
        <v>214</v>
      </c>
      <c r="D399" s="1" t="str">
        <f>_xlfn.XLOOKUP(C399,Jogos!A:A,Jogos!M:M)</f>
        <v>Paulista Sub-17 2023</v>
      </c>
      <c r="E399" s="1">
        <v>7</v>
      </c>
      <c r="F399" t="s">
        <v>220</v>
      </c>
      <c r="H399" s="1">
        <v>49</v>
      </c>
      <c r="I399" s="1">
        <f>IF(IF(H399="",_xlfn.XLOOKUP(C399,Jogos!$A:$A,Jogos!$P:$P)-G399,H399)&lt;0,0,IF(H399="",_xlfn.XLOOKUP(C399,Jogos!$A:$A,Jogos!$P:$P)-G399,H399))</f>
        <v>49</v>
      </c>
    </row>
    <row r="400" spans="1:9" x14ac:dyDescent="0.25">
      <c r="A400" s="2" t="str">
        <f>_xlfn.XLOOKUP(C400,Jogos!A:A,Jogos!B:B)</f>
        <v>https://www.ogol.com.br/jogo.php?id=9391383</v>
      </c>
      <c r="B400" s="1">
        <v>399</v>
      </c>
      <c r="C400" s="1">
        <v>214</v>
      </c>
      <c r="D400" s="1" t="str">
        <f>_xlfn.XLOOKUP(C400,Jogos!A:A,Jogos!M:M)</f>
        <v>Paulista Sub-17 2023</v>
      </c>
      <c r="E400" s="1">
        <v>6</v>
      </c>
      <c r="F400" t="s">
        <v>186</v>
      </c>
      <c r="H400" s="1">
        <v>41</v>
      </c>
      <c r="I400" s="1">
        <f>IF(IF(H400="",_xlfn.XLOOKUP(C400,Jogos!$A:$A,Jogos!$P:$P)-G400,H400)&lt;0,0,IF(H400="",_xlfn.XLOOKUP(C400,Jogos!$A:$A,Jogos!$P:$P)-G400,H400))</f>
        <v>41</v>
      </c>
    </row>
    <row r="401" spans="1:9" x14ac:dyDescent="0.25">
      <c r="A401" s="2" t="str">
        <f>_xlfn.XLOOKUP(C401,Jogos!A:A,Jogos!B:B)</f>
        <v>https://www.ogol.com.br/jogo.php?id=9391383</v>
      </c>
      <c r="B401" s="1">
        <v>400</v>
      </c>
      <c r="C401" s="1">
        <v>214</v>
      </c>
      <c r="D401" s="1" t="str">
        <f>_xlfn.XLOOKUP(C401,Jogos!A:A,Jogos!M:M)</f>
        <v>Paulista Sub-17 2023</v>
      </c>
      <c r="E401" s="1">
        <v>11</v>
      </c>
      <c r="F401" t="s">
        <v>192</v>
      </c>
      <c r="I401" s="1">
        <f>IF(IF(H401="",_xlfn.XLOOKUP(C401,Jogos!$A:$A,Jogos!$P:$P)-G401,H401)&lt;0,0,IF(H401="",_xlfn.XLOOKUP(C401,Jogos!$A:$A,Jogos!$P:$P)-G401,H401))</f>
        <v>80</v>
      </c>
    </row>
    <row r="402" spans="1:9" x14ac:dyDescent="0.25">
      <c r="A402" s="2" t="str">
        <f>_xlfn.XLOOKUP(C402,Jogos!A:A,Jogos!B:B)</f>
        <v>https://www.ogol.com.br/jogo.php?id=9391383</v>
      </c>
      <c r="B402" s="1">
        <v>401</v>
      </c>
      <c r="C402" s="1">
        <v>214</v>
      </c>
      <c r="D402" s="1" t="str">
        <f>_xlfn.XLOOKUP(C402,Jogos!A:A,Jogos!M:M)</f>
        <v>Paulista Sub-17 2023</v>
      </c>
      <c r="E402" s="1">
        <v>12</v>
      </c>
      <c r="F402" t="s">
        <v>124</v>
      </c>
      <c r="I402" s="1">
        <f>IF(IF(H402="",_xlfn.XLOOKUP(C402,Jogos!$A:$A,Jogos!$P:$P)-G402,H402)&lt;0,0,IF(H402="",_xlfn.XLOOKUP(C402,Jogos!$A:$A,Jogos!$P:$P)-G402,H402))</f>
        <v>80</v>
      </c>
    </row>
    <row r="403" spans="1:9" x14ac:dyDescent="0.25">
      <c r="A403" s="2" t="str">
        <f>_xlfn.XLOOKUP(C403,Jogos!A:A,Jogos!B:B)</f>
        <v>https://www.ogol.com.br/jogo.php?id=9391383</v>
      </c>
      <c r="B403" s="1">
        <v>402</v>
      </c>
      <c r="C403" s="1">
        <v>214</v>
      </c>
      <c r="D403" s="1" t="str">
        <f>_xlfn.XLOOKUP(C403,Jogos!A:A,Jogos!M:M)</f>
        <v>Paulista Sub-17 2023</v>
      </c>
      <c r="E403" s="1">
        <v>13</v>
      </c>
      <c r="F403" t="s">
        <v>199</v>
      </c>
      <c r="G403" s="1">
        <v>59</v>
      </c>
      <c r="I403" s="1">
        <f>IF(IF(H403="",_xlfn.XLOOKUP(C403,Jogos!$A:$A,Jogos!$P:$P)-G403,H403)&lt;0,0,IF(H403="",_xlfn.XLOOKUP(C403,Jogos!$A:$A,Jogos!$P:$P)-G403,H403))</f>
        <v>21</v>
      </c>
    </row>
    <row r="404" spans="1:9" x14ac:dyDescent="0.25">
      <c r="A404" s="2" t="str">
        <f>_xlfn.XLOOKUP(C404,Jogos!A:A,Jogos!B:B)</f>
        <v>https://www.ogol.com.br/jogo.php?id=9391383</v>
      </c>
      <c r="B404" s="1">
        <v>403</v>
      </c>
      <c r="C404" s="1">
        <v>214</v>
      </c>
      <c r="D404" s="1" t="str">
        <f>_xlfn.XLOOKUP(C404,Jogos!A:A,Jogos!M:M)</f>
        <v>Paulista Sub-17 2023</v>
      </c>
      <c r="E404" s="1">
        <v>14</v>
      </c>
      <c r="F404" t="s">
        <v>194</v>
      </c>
      <c r="G404" s="1">
        <v>41</v>
      </c>
      <c r="I404" s="1">
        <f>IF(IF(H404="",_xlfn.XLOOKUP(C404,Jogos!$A:$A,Jogos!$P:$P)-G404,H404)&lt;0,0,IF(H404="",_xlfn.XLOOKUP(C404,Jogos!$A:$A,Jogos!$P:$P)-G404,H404))</f>
        <v>39</v>
      </c>
    </row>
    <row r="405" spans="1:9" x14ac:dyDescent="0.25">
      <c r="A405" s="2" t="str">
        <f>_xlfn.XLOOKUP(C405,Jogos!A:A,Jogos!B:B)</f>
        <v>https://www.ogol.com.br/jogo.php?id=9391383</v>
      </c>
      <c r="B405" s="1">
        <v>404</v>
      </c>
      <c r="C405" s="1">
        <v>214</v>
      </c>
      <c r="D405" s="1" t="str">
        <f>_xlfn.XLOOKUP(C405,Jogos!A:A,Jogos!M:M)</f>
        <v>Paulista Sub-17 2023</v>
      </c>
      <c r="E405" s="1">
        <v>15</v>
      </c>
      <c r="F405" t="s">
        <v>128</v>
      </c>
      <c r="I405" s="1">
        <f>IF(IF(H405="",_xlfn.XLOOKUP(C405,Jogos!$A:$A,Jogos!$P:$P)-G405,H405)&lt;0,0,IF(H405="",_xlfn.XLOOKUP(C405,Jogos!$A:$A,Jogos!$P:$P)-G405,H405))</f>
        <v>80</v>
      </c>
    </row>
    <row r="406" spans="1:9" x14ac:dyDescent="0.25">
      <c r="A406" s="2" t="str">
        <f>_xlfn.XLOOKUP(C406,Jogos!A:A,Jogos!B:B)</f>
        <v>https://www.ogol.com.br/jogo.php?id=9391383</v>
      </c>
      <c r="B406" s="1">
        <v>405</v>
      </c>
      <c r="C406" s="1">
        <v>214</v>
      </c>
      <c r="D406" s="1" t="str">
        <f>_xlfn.XLOOKUP(C406,Jogos!A:A,Jogos!M:M)</f>
        <v>Paulista Sub-17 2023</v>
      </c>
      <c r="E406" s="1">
        <v>16</v>
      </c>
      <c r="F406" t="s">
        <v>188</v>
      </c>
      <c r="G406" s="1">
        <v>54</v>
      </c>
      <c r="I406" s="1">
        <f>IF(IF(H406="",_xlfn.XLOOKUP(C406,Jogos!$A:$A,Jogos!$P:$P)-G406,H406)&lt;0,0,IF(H406="",_xlfn.XLOOKUP(C406,Jogos!$A:$A,Jogos!$P:$P)-G406,H406))</f>
        <v>26</v>
      </c>
    </row>
    <row r="407" spans="1:9" x14ac:dyDescent="0.25">
      <c r="A407" s="2" t="str">
        <f>_xlfn.XLOOKUP(C407,Jogos!A:A,Jogos!B:B)</f>
        <v>https://www.ogol.com.br/jogo.php?id=9391383</v>
      </c>
      <c r="B407" s="1">
        <v>406</v>
      </c>
      <c r="C407" s="1">
        <v>214</v>
      </c>
      <c r="D407" s="1" t="str">
        <f>_xlfn.XLOOKUP(C407,Jogos!A:A,Jogos!M:M)</f>
        <v>Paulista Sub-17 2023</v>
      </c>
      <c r="E407" s="1">
        <v>17</v>
      </c>
      <c r="F407" t="s">
        <v>201</v>
      </c>
      <c r="G407" s="1">
        <v>59</v>
      </c>
      <c r="I407" s="1">
        <f>IF(IF(H407="",_xlfn.XLOOKUP(C407,Jogos!$A:$A,Jogos!$P:$P)-G407,H407)&lt;0,0,IF(H407="",_xlfn.XLOOKUP(C407,Jogos!$A:$A,Jogos!$P:$P)-G407,H407))</f>
        <v>21</v>
      </c>
    </row>
    <row r="408" spans="1:9" x14ac:dyDescent="0.25">
      <c r="A408" s="2" t="str">
        <f>_xlfn.XLOOKUP(C408,Jogos!A:A,Jogos!B:B)</f>
        <v>https://www.ogol.com.br/jogo.php?id=9391383</v>
      </c>
      <c r="B408" s="1">
        <v>407</v>
      </c>
      <c r="C408" s="1">
        <v>214</v>
      </c>
      <c r="D408" s="1" t="str">
        <f>_xlfn.XLOOKUP(C408,Jogos!A:A,Jogos!M:M)</f>
        <v>Paulista Sub-17 2023</v>
      </c>
      <c r="E408" s="1">
        <v>18</v>
      </c>
      <c r="F408" t="s">
        <v>224</v>
      </c>
      <c r="G408" s="1">
        <v>49</v>
      </c>
      <c r="I408" s="1">
        <f>IF(IF(H408="",_xlfn.XLOOKUP(C408,Jogos!$A:$A,Jogos!$P:$P)-G408,H408)&lt;0,0,IF(H408="",_xlfn.XLOOKUP(C408,Jogos!$A:$A,Jogos!$P:$P)-G408,H408))</f>
        <v>31</v>
      </c>
    </row>
    <row r="409" spans="1:9" x14ac:dyDescent="0.25">
      <c r="A409" s="2" t="str">
        <f>_xlfn.XLOOKUP(C409,Jogos!A:A,Jogos!B:B)</f>
        <v>https://www.ogol.com.br/jogo.php?id=9391383</v>
      </c>
      <c r="B409" s="1">
        <v>408</v>
      </c>
      <c r="C409" s="1">
        <v>214</v>
      </c>
      <c r="D409" s="1" t="str">
        <f>_xlfn.XLOOKUP(C409,Jogos!A:A,Jogos!M:M)</f>
        <v>Paulista Sub-17 2023</v>
      </c>
      <c r="E409" s="1">
        <v>19</v>
      </c>
      <c r="F409" t="s">
        <v>141</v>
      </c>
      <c r="G409" s="1">
        <v>49</v>
      </c>
      <c r="I409" s="1">
        <f>IF(IF(H409="",_xlfn.XLOOKUP(C409,Jogos!$A:$A,Jogos!$P:$P)-G409,H409)&lt;0,0,IF(H409="",_xlfn.XLOOKUP(C409,Jogos!$A:$A,Jogos!$P:$P)-G409,H409))</f>
        <v>31</v>
      </c>
    </row>
    <row r="410" spans="1:9" x14ac:dyDescent="0.25">
      <c r="A410" s="2" t="str">
        <f>_xlfn.XLOOKUP(C410,Jogos!A:A,Jogos!B:B)</f>
        <v>https://www.ogol.com.br/jogo.php?id=9391383</v>
      </c>
      <c r="B410" s="1">
        <v>409</v>
      </c>
      <c r="C410" s="1">
        <v>214</v>
      </c>
      <c r="D410" s="1" t="str">
        <f>_xlfn.XLOOKUP(C410,Jogos!A:A,Jogos!M:M)</f>
        <v>Paulista Sub-17 2023</v>
      </c>
      <c r="E410" s="1">
        <v>20</v>
      </c>
      <c r="F410" t="s">
        <v>197</v>
      </c>
      <c r="I410" s="1">
        <f>IF(IF(H410="",_xlfn.XLOOKUP(C410,Jogos!$A:$A,Jogos!$P:$P)-G410,H410)&lt;0,0,IF(H410="",_xlfn.XLOOKUP(C410,Jogos!$A:$A,Jogos!$P:$P)-G410,H410))</f>
        <v>80</v>
      </c>
    </row>
    <row r="411" spans="1:9" x14ac:dyDescent="0.25">
      <c r="A411" s="2" t="str">
        <f>_xlfn.XLOOKUP(C411,Jogos!A:A,Jogos!B:B)</f>
        <v>https://www.ogol.com.br/jogo.php?id=9415449</v>
      </c>
      <c r="B411" s="1">
        <v>410</v>
      </c>
      <c r="C411" s="1">
        <v>215</v>
      </c>
      <c r="D411" s="1" t="str">
        <f>_xlfn.XLOOKUP(C411,Jogos!A:A,Jogos!M:M)</f>
        <v>Brasileiro Sub-17 2023</v>
      </c>
      <c r="E411" s="1">
        <v>1</v>
      </c>
      <c r="F411" t="s">
        <v>124</v>
      </c>
      <c r="I411" s="1">
        <f>IF(IF(H411="",_xlfn.XLOOKUP(C411,Jogos!$A:$A,Jogos!$P:$P)-G411,H411)&lt;0,0,IF(H411="",_xlfn.XLOOKUP(C411,Jogos!$A:$A,Jogos!$P:$P)-G411,H411))</f>
        <v>90</v>
      </c>
    </row>
    <row r="412" spans="1:9" x14ac:dyDescent="0.25">
      <c r="A412" s="2" t="str">
        <f>_xlfn.XLOOKUP(C412,Jogos!A:A,Jogos!B:B)</f>
        <v>https://www.ogol.com.br/jogo.php?id=9415449</v>
      </c>
      <c r="B412" s="1">
        <v>411</v>
      </c>
      <c r="C412" s="1">
        <v>215</v>
      </c>
      <c r="D412" s="1" t="str">
        <f>_xlfn.XLOOKUP(C412,Jogos!A:A,Jogos!M:M)</f>
        <v>Brasileiro Sub-17 2023</v>
      </c>
      <c r="E412" s="1">
        <v>2</v>
      </c>
      <c r="F412" t="s">
        <v>223</v>
      </c>
      <c r="I412" s="1">
        <f>IF(IF(H412="",_xlfn.XLOOKUP(C412,Jogos!$A:$A,Jogos!$P:$P)-G412,H412)&lt;0,0,IF(H412="",_xlfn.XLOOKUP(C412,Jogos!$A:$A,Jogos!$P:$P)-G412,H412))</f>
        <v>90</v>
      </c>
    </row>
    <row r="413" spans="1:9" x14ac:dyDescent="0.25">
      <c r="A413" s="2" t="str">
        <f>_xlfn.XLOOKUP(C413,Jogos!A:A,Jogos!B:B)</f>
        <v>https://www.ogol.com.br/jogo.php?id=9415449</v>
      </c>
      <c r="B413" s="1">
        <v>412</v>
      </c>
      <c r="C413" s="1">
        <v>215</v>
      </c>
      <c r="D413" s="1" t="str">
        <f>_xlfn.XLOOKUP(C413,Jogos!A:A,Jogos!M:M)</f>
        <v>Brasileiro Sub-17 2023</v>
      </c>
      <c r="E413" s="1">
        <v>3</v>
      </c>
      <c r="F413" t="s">
        <v>125</v>
      </c>
      <c r="H413" s="1">
        <v>46</v>
      </c>
      <c r="I413" s="1">
        <f>IF(IF(H413="",_xlfn.XLOOKUP(C413,Jogos!$A:$A,Jogos!$P:$P)-G413,H413)&lt;0,0,IF(H413="",_xlfn.XLOOKUP(C413,Jogos!$A:$A,Jogos!$P:$P)-G413,H413))</f>
        <v>46</v>
      </c>
    </row>
    <row r="414" spans="1:9" x14ac:dyDescent="0.25">
      <c r="A414" s="2" t="str">
        <f>_xlfn.XLOOKUP(C414,Jogos!A:A,Jogos!B:B)</f>
        <v>https://www.ogol.com.br/jogo.php?id=9415449</v>
      </c>
      <c r="B414" s="1">
        <v>413</v>
      </c>
      <c r="C414" s="1">
        <v>215</v>
      </c>
      <c r="D414" s="1" t="str">
        <f>_xlfn.XLOOKUP(C414,Jogos!A:A,Jogos!M:M)</f>
        <v>Brasileiro Sub-17 2023</v>
      </c>
      <c r="E414" s="1">
        <v>4</v>
      </c>
      <c r="F414" t="s">
        <v>126</v>
      </c>
      <c r="H414" s="1">
        <v>76</v>
      </c>
      <c r="I414" s="1">
        <f>IF(IF(H414="",_xlfn.XLOOKUP(C414,Jogos!$A:$A,Jogos!$P:$P)-G414,H414)&lt;0,0,IF(H414="",_xlfn.XLOOKUP(C414,Jogos!$A:$A,Jogos!$P:$P)-G414,H414))</f>
        <v>76</v>
      </c>
    </row>
    <row r="415" spans="1:9" x14ac:dyDescent="0.25">
      <c r="A415" s="2" t="str">
        <f>_xlfn.XLOOKUP(C415,Jogos!A:A,Jogos!B:B)</f>
        <v>https://www.ogol.com.br/jogo.php?id=9415449</v>
      </c>
      <c r="B415" s="1">
        <v>414</v>
      </c>
      <c r="C415" s="1">
        <v>215</v>
      </c>
      <c r="D415" s="1" t="str">
        <f>_xlfn.XLOOKUP(C415,Jogos!A:A,Jogos!M:M)</f>
        <v>Brasileiro Sub-17 2023</v>
      </c>
      <c r="E415" s="1">
        <v>6</v>
      </c>
      <c r="F415" t="s">
        <v>136</v>
      </c>
      <c r="I415" s="1">
        <f>IF(IF(H415="",_xlfn.XLOOKUP(C415,Jogos!$A:$A,Jogos!$P:$P)-G415,H415)&lt;0,0,IF(H415="",_xlfn.XLOOKUP(C415,Jogos!$A:$A,Jogos!$P:$P)-G415,H415))</f>
        <v>90</v>
      </c>
    </row>
    <row r="416" spans="1:9" x14ac:dyDescent="0.25">
      <c r="A416" s="2" t="str">
        <f>_xlfn.XLOOKUP(C416,Jogos!A:A,Jogos!B:B)</f>
        <v>https://www.ogol.com.br/jogo.php?id=9415449</v>
      </c>
      <c r="B416" s="1">
        <v>415</v>
      </c>
      <c r="C416" s="1">
        <v>215</v>
      </c>
      <c r="D416" s="1" t="str">
        <f>_xlfn.XLOOKUP(C416,Jogos!A:A,Jogos!M:M)</f>
        <v>Brasileiro Sub-17 2023</v>
      </c>
      <c r="E416" s="1">
        <v>5</v>
      </c>
      <c r="F416" t="s">
        <v>127</v>
      </c>
      <c r="H416" s="1">
        <v>67</v>
      </c>
      <c r="I416" s="1">
        <f>IF(IF(H416="",_xlfn.XLOOKUP(C416,Jogos!$A:$A,Jogos!$P:$P)-G416,H416)&lt;0,0,IF(H416="",_xlfn.XLOOKUP(C416,Jogos!$A:$A,Jogos!$P:$P)-G416,H416))</f>
        <v>67</v>
      </c>
    </row>
    <row r="417" spans="1:9" x14ac:dyDescent="0.25">
      <c r="A417" s="2" t="str">
        <f>_xlfn.XLOOKUP(C417,Jogos!A:A,Jogos!B:B)</f>
        <v>https://www.ogol.com.br/jogo.php?id=9415449</v>
      </c>
      <c r="B417" s="1">
        <v>416</v>
      </c>
      <c r="C417" s="1">
        <v>215</v>
      </c>
      <c r="D417" s="1" t="str">
        <f>_xlfn.XLOOKUP(C417,Jogos!A:A,Jogos!M:M)</f>
        <v>Brasileiro Sub-17 2023</v>
      </c>
      <c r="E417" s="1">
        <v>7</v>
      </c>
      <c r="F417" t="s">
        <v>131</v>
      </c>
      <c r="H417" s="1">
        <v>76</v>
      </c>
      <c r="I417" s="1">
        <f>IF(IF(H417="",_xlfn.XLOOKUP(C417,Jogos!$A:$A,Jogos!$P:$P)-G417,H417)&lt;0,0,IF(H417="",_xlfn.XLOOKUP(C417,Jogos!$A:$A,Jogos!$P:$P)-G417,H417))</f>
        <v>76</v>
      </c>
    </row>
    <row r="418" spans="1:9" x14ac:dyDescent="0.25">
      <c r="A418" s="2" t="str">
        <f>_xlfn.XLOOKUP(C418,Jogos!A:A,Jogos!B:B)</f>
        <v>https://www.ogol.com.br/jogo.php?id=9415449</v>
      </c>
      <c r="B418" s="1">
        <v>417</v>
      </c>
      <c r="C418" s="1">
        <v>215</v>
      </c>
      <c r="D418" s="1" t="str">
        <f>_xlfn.XLOOKUP(C418,Jogos!A:A,Jogos!M:M)</f>
        <v>Brasileiro Sub-17 2023</v>
      </c>
      <c r="E418" s="1">
        <v>8</v>
      </c>
      <c r="F418" t="s">
        <v>193</v>
      </c>
      <c r="I418" s="1">
        <f>IF(IF(H418="",_xlfn.XLOOKUP(C418,Jogos!$A:$A,Jogos!$P:$P)-G418,H418)&lt;0,0,IF(H418="",_xlfn.XLOOKUP(C418,Jogos!$A:$A,Jogos!$P:$P)-G418,H418))</f>
        <v>90</v>
      </c>
    </row>
    <row r="419" spans="1:9" x14ac:dyDescent="0.25">
      <c r="A419" s="2" t="str">
        <f>_xlfn.XLOOKUP(C419,Jogos!A:A,Jogos!B:B)</f>
        <v>https://www.ogol.com.br/jogo.php?id=9415449</v>
      </c>
      <c r="B419" s="1">
        <v>418</v>
      </c>
      <c r="C419" s="1">
        <v>215</v>
      </c>
      <c r="D419" s="1" t="str">
        <f>_xlfn.XLOOKUP(C419,Jogos!A:A,Jogos!M:M)</f>
        <v>Brasileiro Sub-17 2023</v>
      </c>
      <c r="E419" s="1">
        <v>10</v>
      </c>
      <c r="F419" t="s">
        <v>130</v>
      </c>
      <c r="H419" s="1">
        <v>67</v>
      </c>
      <c r="I419" s="1">
        <f>IF(IF(H419="",_xlfn.XLOOKUP(C419,Jogos!$A:$A,Jogos!$P:$P)-G419,H419)&lt;0,0,IF(H419="",_xlfn.XLOOKUP(C419,Jogos!$A:$A,Jogos!$P:$P)-G419,H419))</f>
        <v>67</v>
      </c>
    </row>
    <row r="420" spans="1:9" x14ac:dyDescent="0.25">
      <c r="A420" s="2" t="str">
        <f>_xlfn.XLOOKUP(C420,Jogos!A:A,Jogos!B:B)</f>
        <v>https://www.ogol.com.br/jogo.php?id=9415449</v>
      </c>
      <c r="B420" s="1">
        <v>419</v>
      </c>
      <c r="C420" s="1">
        <v>215</v>
      </c>
      <c r="D420" s="1" t="str">
        <f>_xlfn.XLOOKUP(C420,Jogos!A:A,Jogos!M:M)</f>
        <v>Brasileiro Sub-17 2023</v>
      </c>
      <c r="E420" s="1">
        <v>11</v>
      </c>
      <c r="F420" t="s">
        <v>139</v>
      </c>
      <c r="I420" s="1">
        <f>IF(IF(H420="",_xlfn.XLOOKUP(C420,Jogos!$A:$A,Jogos!$P:$P)-G420,H420)&lt;0,0,IF(H420="",_xlfn.XLOOKUP(C420,Jogos!$A:$A,Jogos!$P:$P)-G420,H420))</f>
        <v>90</v>
      </c>
    </row>
    <row r="421" spans="1:9" x14ac:dyDescent="0.25">
      <c r="A421" s="2" t="str">
        <f>_xlfn.XLOOKUP(C421,Jogos!A:A,Jogos!B:B)</f>
        <v>https://www.ogol.com.br/jogo.php?id=9415449</v>
      </c>
      <c r="B421" s="1">
        <v>420</v>
      </c>
      <c r="C421" s="1">
        <v>215</v>
      </c>
      <c r="D421" s="1" t="str">
        <f>_xlfn.XLOOKUP(C421,Jogos!A:A,Jogos!M:M)</f>
        <v>Brasileiro Sub-17 2023</v>
      </c>
      <c r="E421" s="1">
        <v>9</v>
      </c>
      <c r="F421" t="s">
        <v>141</v>
      </c>
      <c r="H421" s="1">
        <v>81</v>
      </c>
      <c r="I421" s="1">
        <f>IF(IF(H421="",_xlfn.XLOOKUP(C421,Jogos!$A:$A,Jogos!$P:$P)-G421,H421)&lt;0,0,IF(H421="",_xlfn.XLOOKUP(C421,Jogos!$A:$A,Jogos!$P:$P)-G421,H421))</f>
        <v>81</v>
      </c>
    </row>
    <row r="422" spans="1:9" x14ac:dyDescent="0.25">
      <c r="A422" s="2" t="str">
        <f>_xlfn.XLOOKUP(C422,Jogos!A:A,Jogos!B:B)</f>
        <v>https://www.ogol.com.br/jogo.php?id=9415449</v>
      </c>
      <c r="B422" s="1">
        <v>421</v>
      </c>
      <c r="C422" s="1">
        <v>215</v>
      </c>
      <c r="D422" s="1" t="str">
        <f>_xlfn.XLOOKUP(C422,Jogos!A:A,Jogos!M:M)</f>
        <v>Brasileiro Sub-17 2023</v>
      </c>
      <c r="E422" s="1">
        <v>12</v>
      </c>
      <c r="F422" t="s">
        <v>191</v>
      </c>
      <c r="I422" s="1">
        <f>IF(IF(H422="",_xlfn.XLOOKUP(C422,Jogos!$A:$A,Jogos!$P:$P)-G422,H422)&lt;0,0,IF(H422="",_xlfn.XLOOKUP(C422,Jogos!$A:$A,Jogos!$P:$P)-G422,H422))</f>
        <v>90</v>
      </c>
    </row>
    <row r="423" spans="1:9" x14ac:dyDescent="0.25">
      <c r="A423" s="2" t="str">
        <f>_xlfn.XLOOKUP(C423,Jogos!A:A,Jogos!B:B)</f>
        <v>https://www.ogol.com.br/jogo.php?id=9415449</v>
      </c>
      <c r="B423" s="1">
        <v>422</v>
      </c>
      <c r="C423" s="1">
        <v>215</v>
      </c>
      <c r="D423" s="1" t="str">
        <f>_xlfn.XLOOKUP(C423,Jogos!A:A,Jogos!M:M)</f>
        <v>Brasileiro Sub-17 2023</v>
      </c>
      <c r="E423" s="1">
        <v>14</v>
      </c>
      <c r="F423" t="s">
        <v>195</v>
      </c>
      <c r="G423" s="1">
        <v>46</v>
      </c>
      <c r="I423" s="1">
        <f>IF(IF(H423="",_xlfn.XLOOKUP(C423,Jogos!$A:$A,Jogos!$P:$P)-G423,H423)&lt;0,0,IF(H423="",_xlfn.XLOOKUP(C423,Jogos!$A:$A,Jogos!$P:$P)-G423,H423))</f>
        <v>44</v>
      </c>
    </row>
    <row r="424" spans="1:9" x14ac:dyDescent="0.25">
      <c r="A424" s="2" t="str">
        <f>_xlfn.XLOOKUP(C424,Jogos!A:A,Jogos!B:B)</f>
        <v>https://www.ogol.com.br/jogo.php?id=9415449</v>
      </c>
      <c r="B424" s="1">
        <v>423</v>
      </c>
      <c r="C424" s="1">
        <v>215</v>
      </c>
      <c r="D424" s="1" t="str">
        <f>_xlfn.XLOOKUP(C424,Jogos!A:A,Jogos!M:M)</f>
        <v>Brasileiro Sub-17 2023</v>
      </c>
      <c r="E424" s="1">
        <v>13</v>
      </c>
      <c r="F424" t="s">
        <v>135</v>
      </c>
      <c r="G424" s="1">
        <v>76</v>
      </c>
      <c r="I424" s="1">
        <f>IF(IF(H424="",_xlfn.XLOOKUP(C424,Jogos!$A:$A,Jogos!$P:$P)-G424,H424)&lt;0,0,IF(H424="",_xlfn.XLOOKUP(C424,Jogos!$A:$A,Jogos!$P:$P)-G424,H424))</f>
        <v>14</v>
      </c>
    </row>
    <row r="425" spans="1:9" x14ac:dyDescent="0.25">
      <c r="A425" s="2" t="str">
        <f>_xlfn.XLOOKUP(C425,Jogos!A:A,Jogos!B:B)</f>
        <v>https://www.ogol.com.br/jogo.php?id=9415449</v>
      </c>
      <c r="B425" s="1">
        <v>424</v>
      </c>
      <c r="C425" s="1">
        <v>215</v>
      </c>
      <c r="D425" s="1" t="str">
        <f>_xlfn.XLOOKUP(C425,Jogos!A:A,Jogos!M:M)</f>
        <v>Brasileiro Sub-17 2023</v>
      </c>
      <c r="E425" s="1">
        <v>15</v>
      </c>
      <c r="F425" t="s">
        <v>189</v>
      </c>
      <c r="I425" s="1">
        <f>IF(IF(H425="",_xlfn.XLOOKUP(C425,Jogos!$A:$A,Jogos!$P:$P)-G425,H425)&lt;0,0,IF(H425="",_xlfn.XLOOKUP(C425,Jogos!$A:$A,Jogos!$P:$P)-G425,H425))</f>
        <v>90</v>
      </c>
    </row>
    <row r="426" spans="1:9" x14ac:dyDescent="0.25">
      <c r="A426" s="2" t="str">
        <f>_xlfn.XLOOKUP(C426,Jogos!A:A,Jogos!B:B)</f>
        <v>https://www.ogol.com.br/jogo.php?id=9415449</v>
      </c>
      <c r="B426" s="1">
        <v>425</v>
      </c>
      <c r="C426" s="1">
        <v>215</v>
      </c>
      <c r="D426" s="1" t="str">
        <f>_xlfn.XLOOKUP(C426,Jogos!A:A,Jogos!M:M)</f>
        <v>Brasileiro Sub-17 2023</v>
      </c>
      <c r="E426" s="1">
        <v>16</v>
      </c>
      <c r="F426" t="s">
        <v>137</v>
      </c>
      <c r="G426" s="1">
        <v>67</v>
      </c>
      <c r="I426" s="1">
        <f>IF(IF(H426="",_xlfn.XLOOKUP(C426,Jogos!$A:$A,Jogos!$P:$P)-G426,H426)&lt;0,0,IF(H426="",_xlfn.XLOOKUP(C426,Jogos!$A:$A,Jogos!$P:$P)-G426,H426))</f>
        <v>23</v>
      </c>
    </row>
    <row r="427" spans="1:9" x14ac:dyDescent="0.25">
      <c r="A427" s="2" t="str">
        <f>_xlfn.XLOOKUP(C427,Jogos!A:A,Jogos!B:B)</f>
        <v>https://www.ogol.com.br/jogo.php?id=9415449</v>
      </c>
      <c r="B427" s="1">
        <v>426</v>
      </c>
      <c r="C427" s="1">
        <v>215</v>
      </c>
      <c r="D427" s="1" t="str">
        <f>_xlfn.XLOOKUP(C427,Jogos!A:A,Jogos!M:M)</f>
        <v>Brasileiro Sub-17 2023</v>
      </c>
      <c r="E427" s="1">
        <v>17</v>
      </c>
      <c r="F427" t="s">
        <v>129</v>
      </c>
      <c r="I427" s="1">
        <f>IF(IF(H427="",_xlfn.XLOOKUP(C427,Jogos!$A:$A,Jogos!$P:$P)-G427,H427)&lt;0,0,IF(H427="",_xlfn.XLOOKUP(C427,Jogos!$A:$A,Jogos!$P:$P)-G427,H427))</f>
        <v>90</v>
      </c>
    </row>
    <row r="428" spans="1:9" x14ac:dyDescent="0.25">
      <c r="A428" s="2" t="str">
        <f>_xlfn.XLOOKUP(C428,Jogos!A:A,Jogos!B:B)</f>
        <v>https://www.ogol.com.br/jogo.php?id=9415449</v>
      </c>
      <c r="B428" s="1">
        <v>427</v>
      </c>
      <c r="C428" s="1">
        <v>215</v>
      </c>
      <c r="D428" s="1" t="str">
        <f>_xlfn.XLOOKUP(C428,Jogos!A:A,Jogos!M:M)</f>
        <v>Brasileiro Sub-17 2023</v>
      </c>
      <c r="E428" s="1">
        <v>18</v>
      </c>
      <c r="F428" t="s">
        <v>187</v>
      </c>
      <c r="G428" s="1">
        <v>67</v>
      </c>
      <c r="I428" s="1">
        <f>IF(IF(H428="",_xlfn.XLOOKUP(C428,Jogos!$A:$A,Jogos!$P:$P)-G428,H428)&lt;0,0,IF(H428="",_xlfn.XLOOKUP(C428,Jogos!$A:$A,Jogos!$P:$P)-G428,H428))</f>
        <v>23</v>
      </c>
    </row>
    <row r="429" spans="1:9" x14ac:dyDescent="0.25">
      <c r="A429" s="2" t="str">
        <f>_xlfn.XLOOKUP(C429,Jogos!A:A,Jogos!B:B)</f>
        <v>https://www.ogol.com.br/jogo.php?id=9415449</v>
      </c>
      <c r="B429" s="1">
        <v>428</v>
      </c>
      <c r="C429" s="1">
        <v>215</v>
      </c>
      <c r="D429" s="1" t="str">
        <f>_xlfn.XLOOKUP(C429,Jogos!A:A,Jogos!M:M)</f>
        <v>Brasileiro Sub-17 2023</v>
      </c>
      <c r="E429" s="1">
        <v>19</v>
      </c>
      <c r="F429" t="s">
        <v>224</v>
      </c>
      <c r="G429" s="1">
        <v>76</v>
      </c>
      <c r="I429" s="1">
        <f>IF(IF(H429="",_xlfn.XLOOKUP(C429,Jogos!$A:$A,Jogos!$P:$P)-G429,H429)&lt;0,0,IF(H429="",_xlfn.XLOOKUP(C429,Jogos!$A:$A,Jogos!$P:$P)-G429,H429))</f>
        <v>14</v>
      </c>
    </row>
    <row r="430" spans="1:9" x14ac:dyDescent="0.25">
      <c r="A430" s="2" t="str">
        <f>_xlfn.XLOOKUP(C430,Jogos!A:A,Jogos!B:B)</f>
        <v>https://www.ogol.com.br/jogo.php?id=9415449</v>
      </c>
      <c r="B430" s="1">
        <v>429</v>
      </c>
      <c r="C430" s="1">
        <v>215</v>
      </c>
      <c r="D430" s="1" t="str">
        <f>_xlfn.XLOOKUP(C430,Jogos!A:A,Jogos!M:M)</f>
        <v>Brasileiro Sub-17 2023</v>
      </c>
      <c r="E430" s="1">
        <v>20</v>
      </c>
      <c r="F430" t="s">
        <v>133</v>
      </c>
      <c r="G430" s="1">
        <v>81</v>
      </c>
      <c r="I430" s="1">
        <f>IF(IF(H430="",_xlfn.XLOOKUP(C430,Jogos!$A:$A,Jogos!$P:$P)-G430,H430)&lt;0,0,IF(H430="",_xlfn.XLOOKUP(C430,Jogos!$A:$A,Jogos!$P:$P)-G430,H430))</f>
        <v>9</v>
      </c>
    </row>
    <row r="431" spans="1:9" x14ac:dyDescent="0.25">
      <c r="A431" s="2" t="str">
        <f>_xlfn.XLOOKUP(C431,Jogos!A:A,Jogos!B:B)</f>
        <v>https://www.ogol.com.br/jogo.php?id=9523137</v>
      </c>
      <c r="B431" s="1">
        <v>430</v>
      </c>
      <c r="C431" s="1">
        <v>216</v>
      </c>
      <c r="D431" s="1" t="str">
        <f>_xlfn.XLOOKUP(C431,Jogos!A:A,Jogos!M:M)</f>
        <v>Paulista Sub-17 2023</v>
      </c>
      <c r="E431" s="1">
        <v>1</v>
      </c>
      <c r="F431" t="s">
        <v>191</v>
      </c>
      <c r="I431" s="1">
        <f>IF(IF(H431="",_xlfn.XLOOKUP(C431,Jogos!$A:$A,Jogos!$P:$P)-G431,H431)&lt;0,0,IF(H431="",_xlfn.XLOOKUP(C431,Jogos!$A:$A,Jogos!$P:$P)-G431,H431))</f>
        <v>80</v>
      </c>
    </row>
    <row r="432" spans="1:9" x14ac:dyDescent="0.25">
      <c r="A432" s="2" t="str">
        <f>_xlfn.XLOOKUP(C432,Jogos!A:A,Jogos!B:B)</f>
        <v>https://www.ogol.com.br/jogo.php?id=9523137</v>
      </c>
      <c r="B432" s="1">
        <v>431</v>
      </c>
      <c r="C432" s="1">
        <v>216</v>
      </c>
      <c r="D432" s="1" t="str">
        <f>_xlfn.XLOOKUP(C432,Jogos!A:A,Jogos!M:M)</f>
        <v>Paulista Sub-17 2023</v>
      </c>
      <c r="E432" s="1">
        <v>2</v>
      </c>
      <c r="F432" t="s">
        <v>189</v>
      </c>
      <c r="I432" s="1">
        <f>IF(IF(H432="",_xlfn.XLOOKUP(C432,Jogos!$A:$A,Jogos!$P:$P)-G432,H432)&lt;0,0,IF(H432="",_xlfn.XLOOKUP(C432,Jogos!$A:$A,Jogos!$P:$P)-G432,H432))</f>
        <v>80</v>
      </c>
    </row>
    <row r="433" spans="1:9" x14ac:dyDescent="0.25">
      <c r="A433" s="2" t="str">
        <f>_xlfn.XLOOKUP(C433,Jogos!A:A,Jogos!B:B)</f>
        <v>https://www.ogol.com.br/jogo.php?id=9523137</v>
      </c>
      <c r="B433" s="1">
        <v>432</v>
      </c>
      <c r="C433" s="1">
        <v>216</v>
      </c>
      <c r="D433" s="1" t="str">
        <f>_xlfn.XLOOKUP(C433,Jogos!A:A,Jogos!M:M)</f>
        <v>Paulista Sub-17 2023</v>
      </c>
      <c r="E433" s="1">
        <v>3</v>
      </c>
      <c r="F433" t="s">
        <v>190</v>
      </c>
      <c r="I433" s="1">
        <f>IF(IF(H433="",_xlfn.XLOOKUP(C433,Jogos!$A:$A,Jogos!$P:$P)-G433,H433)&lt;0,0,IF(H433="",_xlfn.XLOOKUP(C433,Jogos!$A:$A,Jogos!$P:$P)-G433,H433))</f>
        <v>80</v>
      </c>
    </row>
    <row r="434" spans="1:9" x14ac:dyDescent="0.25">
      <c r="A434" s="2" t="str">
        <f>_xlfn.XLOOKUP(C434,Jogos!A:A,Jogos!B:B)</f>
        <v>https://www.ogol.com.br/jogo.php?id=9523137</v>
      </c>
      <c r="B434" s="1">
        <v>433</v>
      </c>
      <c r="C434" s="1">
        <v>216</v>
      </c>
      <c r="D434" s="1" t="str">
        <f>_xlfn.XLOOKUP(C434,Jogos!A:A,Jogos!M:M)</f>
        <v>Paulista Sub-17 2023</v>
      </c>
      <c r="E434" s="1">
        <v>4</v>
      </c>
      <c r="F434" t="s">
        <v>135</v>
      </c>
      <c r="I434" s="1">
        <f>IF(IF(H434="",_xlfn.XLOOKUP(C434,Jogos!$A:$A,Jogos!$P:$P)-G434,H434)&lt;0,0,IF(H434="",_xlfn.XLOOKUP(C434,Jogos!$A:$A,Jogos!$P:$P)-G434,H434))</f>
        <v>80</v>
      </c>
    </row>
    <row r="435" spans="1:9" x14ac:dyDescent="0.25">
      <c r="A435" s="2" t="str">
        <f>_xlfn.XLOOKUP(C435,Jogos!A:A,Jogos!B:B)</f>
        <v>https://www.ogol.com.br/jogo.php?id=9523137</v>
      </c>
      <c r="B435" s="1">
        <v>434</v>
      </c>
      <c r="C435" s="1">
        <v>216</v>
      </c>
      <c r="D435" s="1" t="str">
        <f>_xlfn.XLOOKUP(C435,Jogos!A:A,Jogos!M:M)</f>
        <v>Paulista Sub-17 2023</v>
      </c>
      <c r="E435" s="1">
        <v>5</v>
      </c>
      <c r="F435" t="s">
        <v>137</v>
      </c>
      <c r="I435" s="1">
        <f>IF(IF(H435="",_xlfn.XLOOKUP(C435,Jogos!$A:$A,Jogos!$P:$P)-G435,H435)&lt;0,0,IF(H435="",_xlfn.XLOOKUP(C435,Jogos!$A:$A,Jogos!$P:$P)-G435,H435))</f>
        <v>80</v>
      </c>
    </row>
    <row r="436" spans="1:9" x14ac:dyDescent="0.25">
      <c r="A436" s="2" t="str">
        <f>_xlfn.XLOOKUP(C436,Jogos!A:A,Jogos!B:B)</f>
        <v>https://www.ogol.com.br/jogo.php?id=9523137</v>
      </c>
      <c r="B436" s="1">
        <v>435</v>
      </c>
      <c r="C436" s="1">
        <v>216</v>
      </c>
      <c r="D436" s="1" t="str">
        <f>_xlfn.XLOOKUP(C436,Jogos!A:A,Jogos!M:M)</f>
        <v>Paulista Sub-17 2023</v>
      </c>
      <c r="E436" s="1">
        <v>6</v>
      </c>
      <c r="F436" t="s">
        <v>128</v>
      </c>
      <c r="I436" s="1">
        <f>IF(IF(H436="",_xlfn.XLOOKUP(C436,Jogos!$A:$A,Jogos!$P:$P)-G436,H436)&lt;0,0,IF(H436="",_xlfn.XLOOKUP(C436,Jogos!$A:$A,Jogos!$P:$P)-G436,H436))</f>
        <v>80</v>
      </c>
    </row>
    <row r="437" spans="1:9" x14ac:dyDescent="0.25">
      <c r="A437" s="2" t="str">
        <f>_xlfn.XLOOKUP(C437,Jogos!A:A,Jogos!B:B)</f>
        <v>https://www.ogol.com.br/jogo.php?id=9523137</v>
      </c>
      <c r="B437" s="1">
        <v>436</v>
      </c>
      <c r="C437" s="1">
        <v>216</v>
      </c>
      <c r="D437" s="1" t="str">
        <f>_xlfn.XLOOKUP(C437,Jogos!A:A,Jogos!M:M)</f>
        <v>Paulista Sub-17 2023</v>
      </c>
      <c r="E437" s="1">
        <v>8</v>
      </c>
      <c r="F437" t="s">
        <v>129</v>
      </c>
      <c r="H437" s="1">
        <v>54</v>
      </c>
      <c r="I437" s="1">
        <f>IF(IF(H437="",_xlfn.XLOOKUP(C437,Jogos!$A:$A,Jogos!$P:$P)-G437,H437)&lt;0,0,IF(H437="",_xlfn.XLOOKUP(C437,Jogos!$A:$A,Jogos!$P:$P)-G437,H437))</f>
        <v>54</v>
      </c>
    </row>
    <row r="438" spans="1:9" x14ac:dyDescent="0.25">
      <c r="A438" s="2" t="str">
        <f>_xlfn.XLOOKUP(C438,Jogos!A:A,Jogos!B:B)</f>
        <v>https://www.ogol.com.br/jogo.php?id=9523137</v>
      </c>
      <c r="B438" s="1">
        <v>437</v>
      </c>
      <c r="C438" s="1">
        <v>216</v>
      </c>
      <c r="D438" s="1" t="str">
        <f>_xlfn.XLOOKUP(C438,Jogos!A:A,Jogos!M:M)</f>
        <v>Paulista Sub-17 2023</v>
      </c>
      <c r="E438" s="1">
        <v>10</v>
      </c>
      <c r="F438" t="s">
        <v>187</v>
      </c>
      <c r="H438" s="1">
        <v>41</v>
      </c>
      <c r="I438" s="1">
        <f>IF(IF(H438="",_xlfn.XLOOKUP(C438,Jogos!$A:$A,Jogos!$P:$P)-G438,H438)&lt;0,0,IF(H438="",_xlfn.XLOOKUP(C438,Jogos!$A:$A,Jogos!$P:$P)-G438,H438))</f>
        <v>41</v>
      </c>
    </row>
    <row r="439" spans="1:9" x14ac:dyDescent="0.25">
      <c r="A439" s="2" t="str">
        <f>_xlfn.XLOOKUP(C439,Jogos!A:A,Jogos!B:B)</f>
        <v>https://www.ogol.com.br/jogo.php?id=9523137</v>
      </c>
      <c r="B439" s="1">
        <v>438</v>
      </c>
      <c r="C439" s="1">
        <v>216</v>
      </c>
      <c r="D439" s="1" t="str">
        <f>_xlfn.XLOOKUP(C439,Jogos!A:A,Jogos!M:M)</f>
        <v>Paulista Sub-17 2023</v>
      </c>
      <c r="E439" s="1">
        <v>9</v>
      </c>
      <c r="F439" t="s">
        <v>133</v>
      </c>
      <c r="H439" s="1">
        <v>67</v>
      </c>
      <c r="I439" s="1">
        <f>IF(IF(H439="",_xlfn.XLOOKUP(C439,Jogos!$A:$A,Jogos!$P:$P)-G439,H439)&lt;0,0,IF(H439="",_xlfn.XLOOKUP(C439,Jogos!$A:$A,Jogos!$P:$P)-G439,H439))</f>
        <v>67</v>
      </c>
    </row>
    <row r="440" spans="1:9" x14ac:dyDescent="0.25">
      <c r="A440" s="2" t="str">
        <f>_xlfn.XLOOKUP(C440,Jogos!A:A,Jogos!B:B)</f>
        <v>https://www.ogol.com.br/jogo.php?id=9523137</v>
      </c>
      <c r="B440" s="1">
        <v>439</v>
      </c>
      <c r="C440" s="1">
        <v>216</v>
      </c>
      <c r="D440" s="1" t="str">
        <f>_xlfn.XLOOKUP(C440,Jogos!A:A,Jogos!M:M)</f>
        <v>Paulista Sub-17 2023</v>
      </c>
      <c r="E440" s="1">
        <v>7</v>
      </c>
      <c r="F440" t="s">
        <v>220</v>
      </c>
      <c r="H440" s="1">
        <v>41</v>
      </c>
      <c r="I440" s="1">
        <f>IF(IF(H440="",_xlfn.XLOOKUP(C440,Jogos!$A:$A,Jogos!$P:$P)-G440,H440)&lt;0,0,IF(H440="",_xlfn.XLOOKUP(C440,Jogos!$A:$A,Jogos!$P:$P)-G440,H440))</f>
        <v>41</v>
      </c>
    </row>
    <row r="441" spans="1:9" x14ac:dyDescent="0.25">
      <c r="A441" s="2" t="str">
        <f>_xlfn.XLOOKUP(C441,Jogos!A:A,Jogos!B:B)</f>
        <v>https://www.ogol.com.br/jogo.php?id=9523137</v>
      </c>
      <c r="B441" s="1">
        <v>440</v>
      </c>
      <c r="C441" s="1">
        <v>216</v>
      </c>
      <c r="D441" s="1" t="str">
        <f>_xlfn.XLOOKUP(C441,Jogos!A:A,Jogos!M:M)</f>
        <v>Paulista Sub-17 2023</v>
      </c>
      <c r="E441" s="1">
        <v>11</v>
      </c>
      <c r="F441" t="s">
        <v>192</v>
      </c>
      <c r="H441" s="1">
        <v>60</v>
      </c>
      <c r="I441" s="1">
        <f>IF(IF(H441="",_xlfn.XLOOKUP(C441,Jogos!$A:$A,Jogos!$P:$P)-G441,H441)&lt;0,0,IF(H441="",_xlfn.XLOOKUP(C441,Jogos!$A:$A,Jogos!$P:$P)-G441,H441))</f>
        <v>60</v>
      </c>
    </row>
    <row r="442" spans="1:9" x14ac:dyDescent="0.25">
      <c r="A442" s="2" t="str">
        <f>_xlfn.XLOOKUP(C442,Jogos!A:A,Jogos!B:B)</f>
        <v>https://www.ogol.com.br/jogo.php?id=9523137</v>
      </c>
      <c r="B442" s="1">
        <v>441</v>
      </c>
      <c r="C442" s="1">
        <v>216</v>
      </c>
      <c r="D442" s="1" t="str">
        <f>_xlfn.XLOOKUP(C442,Jogos!A:A,Jogos!M:M)</f>
        <v>Paulista Sub-17 2023</v>
      </c>
      <c r="E442" s="1">
        <v>12</v>
      </c>
      <c r="F442" t="s">
        <v>203</v>
      </c>
      <c r="I442" s="1">
        <f>IF(IF(H442="",_xlfn.XLOOKUP(C442,Jogos!$A:$A,Jogos!$P:$P)-G442,H442)&lt;0,0,IF(H442="",_xlfn.XLOOKUP(C442,Jogos!$A:$A,Jogos!$P:$P)-G442,H442))</f>
        <v>80</v>
      </c>
    </row>
    <row r="443" spans="1:9" x14ac:dyDescent="0.25">
      <c r="A443" s="2" t="str">
        <f>_xlfn.XLOOKUP(C443,Jogos!A:A,Jogos!B:B)</f>
        <v>https://www.ogol.com.br/jogo.php?id=9523137</v>
      </c>
      <c r="B443" s="1">
        <v>442</v>
      </c>
      <c r="C443" s="1">
        <v>216</v>
      </c>
      <c r="D443" s="1" t="str">
        <f>_xlfn.XLOOKUP(C443,Jogos!A:A,Jogos!M:M)</f>
        <v>Paulista Sub-17 2023</v>
      </c>
      <c r="E443" s="1">
        <v>13</v>
      </c>
      <c r="F443" t="s">
        <v>199</v>
      </c>
      <c r="G443" s="1">
        <v>54</v>
      </c>
      <c r="I443" s="1">
        <f>IF(IF(H443="",_xlfn.XLOOKUP(C443,Jogos!$A:$A,Jogos!$P:$P)-G443,H443)&lt;0,0,IF(H443="",_xlfn.XLOOKUP(C443,Jogos!$A:$A,Jogos!$P:$P)-G443,H443))</f>
        <v>26</v>
      </c>
    </row>
    <row r="444" spans="1:9" x14ac:dyDescent="0.25">
      <c r="A444" s="2" t="str">
        <f>_xlfn.XLOOKUP(C444,Jogos!A:A,Jogos!B:B)</f>
        <v>https://www.ogol.com.br/jogo.php?id=9523137</v>
      </c>
      <c r="B444" s="1">
        <v>443</v>
      </c>
      <c r="C444" s="1">
        <v>216</v>
      </c>
      <c r="D444" s="1" t="str">
        <f>_xlfn.XLOOKUP(C444,Jogos!A:A,Jogos!M:M)</f>
        <v>Paulista Sub-17 2023</v>
      </c>
      <c r="E444" s="1">
        <v>14</v>
      </c>
      <c r="F444" t="s">
        <v>194</v>
      </c>
      <c r="I444" s="1">
        <f>IF(IF(H444="",_xlfn.XLOOKUP(C444,Jogos!$A:$A,Jogos!$P:$P)-G444,H444)&lt;0,0,IF(H444="",_xlfn.XLOOKUP(C444,Jogos!$A:$A,Jogos!$P:$P)-G444,H444))</f>
        <v>80</v>
      </c>
    </row>
    <row r="445" spans="1:9" x14ac:dyDescent="0.25">
      <c r="A445" s="2" t="str">
        <f>_xlfn.XLOOKUP(C445,Jogos!A:A,Jogos!B:B)</f>
        <v>https://www.ogol.com.br/jogo.php?id=9523137</v>
      </c>
      <c r="B445" s="1">
        <v>444</v>
      </c>
      <c r="C445" s="1">
        <v>216</v>
      </c>
      <c r="D445" s="1" t="str">
        <f>_xlfn.XLOOKUP(C445,Jogos!A:A,Jogos!M:M)</f>
        <v>Paulista Sub-17 2023</v>
      </c>
      <c r="E445" s="1">
        <v>15</v>
      </c>
      <c r="F445" t="s">
        <v>188</v>
      </c>
      <c r="I445" s="1">
        <f>IF(IF(H445="",_xlfn.XLOOKUP(C445,Jogos!$A:$A,Jogos!$P:$P)-G445,H445)&lt;0,0,IF(H445="",_xlfn.XLOOKUP(C445,Jogos!$A:$A,Jogos!$P:$P)-G445,H445))</f>
        <v>80</v>
      </c>
    </row>
    <row r="446" spans="1:9" x14ac:dyDescent="0.25">
      <c r="A446" s="2" t="str">
        <f>_xlfn.XLOOKUP(C446,Jogos!A:A,Jogos!B:B)</f>
        <v>https://www.ogol.com.br/jogo.php?id=9523137</v>
      </c>
      <c r="B446" s="1">
        <v>445</v>
      </c>
      <c r="C446" s="1">
        <v>216</v>
      </c>
      <c r="D446" s="1" t="str">
        <f>_xlfn.XLOOKUP(C446,Jogos!A:A,Jogos!M:M)</f>
        <v>Paulista Sub-17 2023</v>
      </c>
      <c r="E446" s="1">
        <v>16</v>
      </c>
      <c r="F446" t="s">
        <v>193</v>
      </c>
      <c r="G446" s="1">
        <v>67</v>
      </c>
      <c r="I446" s="1">
        <f>IF(IF(H446="",_xlfn.XLOOKUP(C446,Jogos!$A:$A,Jogos!$P:$P)-G446,H446)&lt;0,0,IF(H446="",_xlfn.XLOOKUP(C446,Jogos!$A:$A,Jogos!$P:$P)-G446,H446))</f>
        <v>13</v>
      </c>
    </row>
    <row r="447" spans="1:9" x14ac:dyDescent="0.25">
      <c r="A447" s="2" t="str">
        <f>_xlfn.XLOOKUP(C447,Jogos!A:A,Jogos!B:B)</f>
        <v>https://www.ogol.com.br/jogo.php?id=9523137</v>
      </c>
      <c r="B447" s="1">
        <v>446</v>
      </c>
      <c r="C447" s="1">
        <v>216</v>
      </c>
      <c r="D447" s="1" t="str">
        <f>_xlfn.XLOOKUP(C447,Jogos!A:A,Jogos!M:M)</f>
        <v>Paulista Sub-17 2023</v>
      </c>
      <c r="E447" s="1">
        <v>17</v>
      </c>
      <c r="F447" t="s">
        <v>130</v>
      </c>
      <c r="G447" s="1">
        <v>41</v>
      </c>
      <c r="I447" s="1">
        <f>IF(IF(H447="",_xlfn.XLOOKUP(C447,Jogos!$A:$A,Jogos!$P:$P)-G447,H447)&lt;0,0,IF(H447="",_xlfn.XLOOKUP(C447,Jogos!$A:$A,Jogos!$P:$P)-G447,H447))</f>
        <v>39</v>
      </c>
    </row>
    <row r="448" spans="1:9" x14ac:dyDescent="0.25">
      <c r="A448" s="2" t="str">
        <f>_xlfn.XLOOKUP(C448,Jogos!A:A,Jogos!B:B)</f>
        <v>https://www.ogol.com.br/jogo.php?id=9523137</v>
      </c>
      <c r="B448" s="1">
        <v>447</v>
      </c>
      <c r="C448" s="1">
        <v>216</v>
      </c>
      <c r="D448" s="1" t="str">
        <f>_xlfn.XLOOKUP(C448,Jogos!A:A,Jogos!M:M)</f>
        <v>Paulista Sub-17 2023</v>
      </c>
      <c r="E448" s="1">
        <v>18</v>
      </c>
      <c r="F448" t="s">
        <v>139</v>
      </c>
      <c r="I448" s="1">
        <f>IF(IF(H448="",_xlfn.XLOOKUP(C448,Jogos!$A:$A,Jogos!$P:$P)-G448,H448)&lt;0,0,IF(H448="",_xlfn.XLOOKUP(C448,Jogos!$A:$A,Jogos!$P:$P)-G448,H448))</f>
        <v>80</v>
      </c>
    </row>
    <row r="449" spans="1:9" x14ac:dyDescent="0.25">
      <c r="A449" s="2" t="str">
        <f>_xlfn.XLOOKUP(C449,Jogos!A:A,Jogos!B:B)</f>
        <v>https://www.ogol.com.br/jogo.php?id=9523137</v>
      </c>
      <c r="B449" s="1">
        <v>448</v>
      </c>
      <c r="C449" s="1">
        <v>216</v>
      </c>
      <c r="D449" s="1" t="str">
        <f>_xlfn.XLOOKUP(C449,Jogos!A:A,Jogos!M:M)</f>
        <v>Paulista Sub-17 2023</v>
      </c>
      <c r="E449" s="1">
        <v>19</v>
      </c>
      <c r="F449" t="s">
        <v>131</v>
      </c>
      <c r="G449" s="1">
        <v>41</v>
      </c>
      <c r="I449" s="1">
        <f>IF(IF(H449="",_xlfn.XLOOKUP(C449,Jogos!$A:$A,Jogos!$P:$P)-G449,H449)&lt;0,0,IF(H449="",_xlfn.XLOOKUP(C449,Jogos!$A:$A,Jogos!$P:$P)-G449,H449))</f>
        <v>39</v>
      </c>
    </row>
    <row r="450" spans="1:9" x14ac:dyDescent="0.25">
      <c r="A450" s="2" t="str">
        <f>_xlfn.XLOOKUP(C450,Jogos!A:A,Jogos!B:B)</f>
        <v>https://www.ogol.com.br/jogo.php?id=9523137</v>
      </c>
      <c r="B450" s="1">
        <v>449</v>
      </c>
      <c r="C450" s="1">
        <v>216</v>
      </c>
      <c r="D450" s="1" t="str">
        <f>_xlfn.XLOOKUP(C450,Jogos!A:A,Jogos!M:M)</f>
        <v>Paulista Sub-17 2023</v>
      </c>
      <c r="E450" s="1">
        <v>20</v>
      </c>
      <c r="F450" t="s">
        <v>141</v>
      </c>
      <c r="G450" s="1">
        <v>60</v>
      </c>
      <c r="I450" s="1">
        <f>IF(IF(H450="",_xlfn.XLOOKUP(C450,Jogos!$A:$A,Jogos!$P:$P)-G450,H450)&lt;0,0,IF(H450="",_xlfn.XLOOKUP(C450,Jogos!$A:$A,Jogos!$P:$P)-G450,H450))</f>
        <v>20</v>
      </c>
    </row>
    <row r="451" spans="1:9" x14ac:dyDescent="0.25">
      <c r="A451" s="2" t="str">
        <f>_xlfn.XLOOKUP(C451,Jogos!A:A,Jogos!B:B)</f>
        <v>https://www.ogol.com.br/jogo.php?id=9523142</v>
      </c>
      <c r="B451" s="1">
        <v>450</v>
      </c>
      <c r="C451" s="1">
        <v>217</v>
      </c>
      <c r="D451" s="1" t="str">
        <f>_xlfn.XLOOKUP(C451,Jogos!A:A,Jogos!M:M)</f>
        <v>Paulista Sub-17 2023</v>
      </c>
      <c r="E451" s="1">
        <v>1</v>
      </c>
      <c r="F451" t="s">
        <v>191</v>
      </c>
      <c r="I451" s="1">
        <f>IF(IF(H451="",_xlfn.XLOOKUP(C451,Jogos!$A:$A,Jogos!$P:$P)-G451,H451)&lt;0,0,IF(H451="",_xlfn.XLOOKUP(C451,Jogos!$A:$A,Jogos!$P:$P)-G451,H451))</f>
        <v>80</v>
      </c>
    </row>
    <row r="452" spans="1:9" x14ac:dyDescent="0.25">
      <c r="A452" s="2" t="str">
        <f>_xlfn.XLOOKUP(C452,Jogos!A:A,Jogos!B:B)</f>
        <v>https://www.ogol.com.br/jogo.php?id=9523142</v>
      </c>
      <c r="B452" s="1">
        <v>451</v>
      </c>
      <c r="C452" s="1">
        <v>217</v>
      </c>
      <c r="D452" s="1" t="str">
        <f>_xlfn.XLOOKUP(C452,Jogos!A:A,Jogos!M:M)</f>
        <v>Paulista Sub-17 2023</v>
      </c>
      <c r="E452" s="1">
        <v>2</v>
      </c>
      <c r="F452" t="s">
        <v>223</v>
      </c>
      <c r="H452" s="1">
        <v>73</v>
      </c>
      <c r="I452" s="1">
        <f>IF(IF(H452="",_xlfn.XLOOKUP(C452,Jogos!$A:$A,Jogos!$P:$P)-G452,H452)&lt;0,0,IF(H452="",_xlfn.XLOOKUP(C452,Jogos!$A:$A,Jogos!$P:$P)-G452,H452))</f>
        <v>73</v>
      </c>
    </row>
    <row r="453" spans="1:9" x14ac:dyDescent="0.25">
      <c r="A453" s="2" t="str">
        <f>_xlfn.XLOOKUP(C453,Jogos!A:A,Jogos!B:B)</f>
        <v>https://www.ogol.com.br/jogo.php?id=9523142</v>
      </c>
      <c r="B453" s="1">
        <v>452</v>
      </c>
      <c r="C453" s="1">
        <v>217</v>
      </c>
      <c r="D453" s="1" t="str">
        <f>_xlfn.XLOOKUP(C453,Jogos!A:A,Jogos!M:M)</f>
        <v>Paulista Sub-17 2023</v>
      </c>
      <c r="E453" s="1">
        <v>3</v>
      </c>
      <c r="F453" t="s">
        <v>125</v>
      </c>
      <c r="I453" s="1">
        <f>IF(IF(H453="",_xlfn.XLOOKUP(C453,Jogos!$A:$A,Jogos!$P:$P)-G453,H453)&lt;0,0,IF(H453="",_xlfn.XLOOKUP(C453,Jogos!$A:$A,Jogos!$P:$P)-G453,H453))</f>
        <v>80</v>
      </c>
    </row>
    <row r="454" spans="1:9" x14ac:dyDescent="0.25">
      <c r="A454" s="2" t="str">
        <f>_xlfn.XLOOKUP(C454,Jogos!A:A,Jogos!B:B)</f>
        <v>https://www.ogol.com.br/jogo.php?id=9523142</v>
      </c>
      <c r="B454" s="1">
        <v>453</v>
      </c>
      <c r="C454" s="1">
        <v>217</v>
      </c>
      <c r="D454" s="1" t="str">
        <f>_xlfn.XLOOKUP(C454,Jogos!A:A,Jogos!M:M)</f>
        <v>Paulista Sub-17 2023</v>
      </c>
      <c r="E454" s="1">
        <v>4</v>
      </c>
      <c r="F454" t="s">
        <v>126</v>
      </c>
      <c r="H454" s="1">
        <v>59</v>
      </c>
      <c r="I454" s="1">
        <f>IF(IF(H454="",_xlfn.XLOOKUP(C454,Jogos!$A:$A,Jogos!$P:$P)-G454,H454)&lt;0,0,IF(H454="",_xlfn.XLOOKUP(C454,Jogos!$A:$A,Jogos!$P:$P)-G454,H454))</f>
        <v>59</v>
      </c>
    </row>
    <row r="455" spans="1:9" x14ac:dyDescent="0.25">
      <c r="A455" s="2" t="str">
        <f>_xlfn.XLOOKUP(C455,Jogos!A:A,Jogos!B:B)</f>
        <v>https://www.ogol.com.br/jogo.php?id=9523142</v>
      </c>
      <c r="B455" s="1">
        <v>454</v>
      </c>
      <c r="C455" s="1">
        <v>217</v>
      </c>
      <c r="D455" s="1" t="str">
        <f>_xlfn.XLOOKUP(C455,Jogos!A:A,Jogos!M:M)</f>
        <v>Paulista Sub-17 2023</v>
      </c>
      <c r="E455" s="1">
        <v>5</v>
      </c>
      <c r="F455" t="s">
        <v>127</v>
      </c>
      <c r="H455" s="1">
        <v>73</v>
      </c>
      <c r="I455" s="1">
        <f>IF(IF(H455="",_xlfn.XLOOKUP(C455,Jogos!$A:$A,Jogos!$P:$P)-G455,H455)&lt;0,0,IF(H455="",_xlfn.XLOOKUP(C455,Jogos!$A:$A,Jogos!$P:$P)-G455,H455))</f>
        <v>73</v>
      </c>
    </row>
    <row r="456" spans="1:9" x14ac:dyDescent="0.25">
      <c r="A456" s="2" t="str">
        <f>_xlfn.XLOOKUP(C456,Jogos!A:A,Jogos!B:B)</f>
        <v>https://www.ogol.com.br/jogo.php?id=9523142</v>
      </c>
      <c r="B456" s="1">
        <v>455</v>
      </c>
      <c r="C456" s="1">
        <v>217</v>
      </c>
      <c r="D456" s="1" t="str">
        <f>_xlfn.XLOOKUP(C456,Jogos!A:A,Jogos!M:M)</f>
        <v>Paulista Sub-17 2023</v>
      </c>
      <c r="E456" s="1">
        <v>6</v>
      </c>
      <c r="F456" t="s">
        <v>128</v>
      </c>
      <c r="I456" s="1">
        <f>IF(IF(H456="",_xlfn.XLOOKUP(C456,Jogos!$A:$A,Jogos!$P:$P)-G456,H456)&lt;0,0,IF(H456="",_xlfn.XLOOKUP(C456,Jogos!$A:$A,Jogos!$P:$P)-G456,H456))</f>
        <v>80</v>
      </c>
    </row>
    <row r="457" spans="1:9" x14ac:dyDescent="0.25">
      <c r="A457" s="2" t="str">
        <f>_xlfn.XLOOKUP(C457,Jogos!A:A,Jogos!B:B)</f>
        <v>https://www.ogol.com.br/jogo.php?id=9523142</v>
      </c>
      <c r="B457" s="1">
        <v>456</v>
      </c>
      <c r="C457" s="1">
        <v>217</v>
      </c>
      <c r="D457" s="1" t="str">
        <f>_xlfn.XLOOKUP(C457,Jogos!A:A,Jogos!M:M)</f>
        <v>Paulista Sub-17 2023</v>
      </c>
      <c r="E457" s="1">
        <v>7</v>
      </c>
      <c r="F457" t="s">
        <v>131</v>
      </c>
      <c r="H457" s="1">
        <v>63</v>
      </c>
      <c r="I457" s="1">
        <f>IF(IF(H457="",_xlfn.XLOOKUP(C457,Jogos!$A:$A,Jogos!$P:$P)-G457,H457)&lt;0,0,IF(H457="",_xlfn.XLOOKUP(C457,Jogos!$A:$A,Jogos!$P:$P)-G457,H457))</f>
        <v>63</v>
      </c>
    </row>
    <row r="458" spans="1:9" x14ac:dyDescent="0.25">
      <c r="A458" s="2" t="str">
        <f>_xlfn.XLOOKUP(C458,Jogos!A:A,Jogos!B:B)</f>
        <v>https://www.ogol.com.br/jogo.php?id=9523142</v>
      </c>
      <c r="B458" s="1">
        <v>457</v>
      </c>
      <c r="C458" s="1">
        <v>217</v>
      </c>
      <c r="D458" s="1" t="str">
        <f>_xlfn.XLOOKUP(C458,Jogos!A:A,Jogos!M:M)</f>
        <v>Paulista Sub-17 2023</v>
      </c>
      <c r="E458" s="1">
        <v>8</v>
      </c>
      <c r="F458" t="s">
        <v>129</v>
      </c>
      <c r="H458" s="1">
        <v>41</v>
      </c>
      <c r="I458" s="1">
        <f>IF(IF(H458="",_xlfn.XLOOKUP(C458,Jogos!$A:$A,Jogos!$P:$P)-G458,H458)&lt;0,0,IF(H458="",_xlfn.XLOOKUP(C458,Jogos!$A:$A,Jogos!$P:$P)-G458,H458))</f>
        <v>41</v>
      </c>
    </row>
    <row r="459" spans="1:9" x14ac:dyDescent="0.25">
      <c r="A459" s="2" t="str">
        <f>_xlfn.XLOOKUP(C459,Jogos!A:A,Jogos!B:B)</f>
        <v>https://www.ogol.com.br/jogo.php?id=9523142</v>
      </c>
      <c r="B459" s="1">
        <v>458</v>
      </c>
      <c r="C459" s="1">
        <v>217</v>
      </c>
      <c r="D459" s="1" t="str">
        <f>_xlfn.XLOOKUP(C459,Jogos!A:A,Jogos!M:M)</f>
        <v>Paulista Sub-17 2023</v>
      </c>
      <c r="E459" s="1">
        <v>10</v>
      </c>
      <c r="F459" t="s">
        <v>130</v>
      </c>
      <c r="I459" s="1">
        <f>IF(IF(H459="",_xlfn.XLOOKUP(C459,Jogos!$A:$A,Jogos!$P:$P)-G459,H459)&lt;0,0,IF(H459="",_xlfn.XLOOKUP(C459,Jogos!$A:$A,Jogos!$P:$P)-G459,H459))</f>
        <v>80</v>
      </c>
    </row>
    <row r="460" spans="1:9" x14ac:dyDescent="0.25">
      <c r="A460" s="2" t="str">
        <f>_xlfn.XLOOKUP(C460,Jogos!A:A,Jogos!B:B)</f>
        <v>https://www.ogol.com.br/jogo.php?id=9523142</v>
      </c>
      <c r="B460" s="1">
        <v>459</v>
      </c>
      <c r="C460" s="1">
        <v>217</v>
      </c>
      <c r="D460" s="1" t="str">
        <f>_xlfn.XLOOKUP(C460,Jogos!A:A,Jogos!M:M)</f>
        <v>Paulista Sub-17 2023</v>
      </c>
      <c r="E460" s="1">
        <v>11</v>
      </c>
      <c r="F460" t="s">
        <v>139</v>
      </c>
      <c r="H460" s="1">
        <v>73</v>
      </c>
      <c r="I460" s="1">
        <f>IF(IF(H460="",_xlfn.XLOOKUP(C460,Jogos!$A:$A,Jogos!$P:$P)-G460,H460)&lt;0,0,IF(H460="",_xlfn.XLOOKUP(C460,Jogos!$A:$A,Jogos!$P:$P)-G460,H460))</f>
        <v>73</v>
      </c>
    </row>
    <row r="461" spans="1:9" x14ac:dyDescent="0.25">
      <c r="A461" s="2" t="str">
        <f>_xlfn.XLOOKUP(C461,Jogos!A:A,Jogos!B:B)</f>
        <v>https://www.ogol.com.br/jogo.php?id=9523142</v>
      </c>
      <c r="B461" s="1">
        <v>460</v>
      </c>
      <c r="C461" s="1">
        <v>217</v>
      </c>
      <c r="D461" s="1" t="str">
        <f>_xlfn.XLOOKUP(C461,Jogos!A:A,Jogos!M:M)</f>
        <v>Paulista Sub-17 2023</v>
      </c>
      <c r="E461" s="1">
        <v>9</v>
      </c>
      <c r="F461" t="s">
        <v>192</v>
      </c>
      <c r="H461" s="1">
        <v>73</v>
      </c>
      <c r="I461" s="1">
        <f>IF(IF(H461="",_xlfn.XLOOKUP(C461,Jogos!$A:$A,Jogos!$P:$P)-G461,H461)&lt;0,0,IF(H461="",_xlfn.XLOOKUP(C461,Jogos!$A:$A,Jogos!$P:$P)-G461,H461))</f>
        <v>73</v>
      </c>
    </row>
    <row r="462" spans="1:9" x14ac:dyDescent="0.25">
      <c r="A462" s="2" t="str">
        <f>_xlfn.XLOOKUP(C462,Jogos!A:A,Jogos!B:B)</f>
        <v>https://www.ogol.com.br/jogo.php?id=9523142</v>
      </c>
      <c r="B462" s="1">
        <v>461</v>
      </c>
      <c r="C462" s="1">
        <v>217</v>
      </c>
      <c r="D462" s="1" t="str">
        <f>_xlfn.XLOOKUP(C462,Jogos!A:A,Jogos!M:M)</f>
        <v>Paulista Sub-17 2023</v>
      </c>
      <c r="E462" s="1">
        <v>12</v>
      </c>
      <c r="F462" t="s">
        <v>134</v>
      </c>
      <c r="I462" s="1">
        <f>IF(IF(H462="",_xlfn.XLOOKUP(C462,Jogos!$A:$A,Jogos!$P:$P)-G462,H462)&lt;0,0,IF(H462="",_xlfn.XLOOKUP(C462,Jogos!$A:$A,Jogos!$P:$P)-G462,H462))</f>
        <v>80</v>
      </c>
    </row>
    <row r="463" spans="1:9" x14ac:dyDescent="0.25">
      <c r="A463" s="2" t="str">
        <f>_xlfn.XLOOKUP(C463,Jogos!A:A,Jogos!B:B)</f>
        <v>https://www.ogol.com.br/jogo.php?id=9523142</v>
      </c>
      <c r="B463" s="1">
        <v>462</v>
      </c>
      <c r="C463" s="1">
        <v>217</v>
      </c>
      <c r="D463" s="1" t="str">
        <f>_xlfn.XLOOKUP(C463,Jogos!A:A,Jogos!M:M)</f>
        <v>Paulista Sub-17 2023</v>
      </c>
      <c r="E463" s="1">
        <v>13</v>
      </c>
      <c r="F463" t="s">
        <v>190</v>
      </c>
      <c r="G463" s="1">
        <v>59</v>
      </c>
      <c r="I463" s="1">
        <f>IF(IF(H463="",_xlfn.XLOOKUP(C463,Jogos!$A:$A,Jogos!$P:$P)-G463,H463)&lt;0,0,IF(H463="",_xlfn.XLOOKUP(C463,Jogos!$A:$A,Jogos!$P:$P)-G463,H463))</f>
        <v>21</v>
      </c>
    </row>
    <row r="464" spans="1:9" x14ac:dyDescent="0.25">
      <c r="A464" s="2" t="str">
        <f>_xlfn.XLOOKUP(C464,Jogos!A:A,Jogos!B:B)</f>
        <v>https://www.ogol.com.br/jogo.php?id=9523142</v>
      </c>
      <c r="B464" s="1">
        <v>463</v>
      </c>
      <c r="C464" s="1">
        <v>217</v>
      </c>
      <c r="D464" s="1" t="str">
        <f>_xlfn.XLOOKUP(C464,Jogos!A:A,Jogos!M:M)</f>
        <v>Paulista Sub-17 2023</v>
      </c>
      <c r="E464" s="1">
        <v>14</v>
      </c>
      <c r="F464" t="s">
        <v>189</v>
      </c>
      <c r="G464" s="1">
        <v>73</v>
      </c>
      <c r="I464" s="1">
        <f>IF(IF(H464="",_xlfn.XLOOKUP(C464,Jogos!$A:$A,Jogos!$P:$P)-G464,H464)&lt;0,0,IF(H464="",_xlfn.XLOOKUP(C464,Jogos!$A:$A,Jogos!$P:$P)-G464,H464))</f>
        <v>7</v>
      </c>
    </row>
    <row r="465" spans="1:9" x14ac:dyDescent="0.25">
      <c r="A465" s="2" t="str">
        <f>_xlfn.XLOOKUP(C465,Jogos!A:A,Jogos!B:B)</f>
        <v>https://www.ogol.com.br/jogo.php?id=9523142</v>
      </c>
      <c r="B465" s="1">
        <v>464</v>
      </c>
      <c r="C465" s="1">
        <v>217</v>
      </c>
      <c r="D465" s="1" t="str">
        <f>_xlfn.XLOOKUP(C465,Jogos!A:A,Jogos!M:M)</f>
        <v>Paulista Sub-17 2023</v>
      </c>
      <c r="E465" s="1">
        <v>15</v>
      </c>
      <c r="F465" t="s">
        <v>137</v>
      </c>
      <c r="G465" s="1">
        <v>73</v>
      </c>
      <c r="I465" s="1">
        <f>IF(IF(H465="",_xlfn.XLOOKUP(C465,Jogos!$A:$A,Jogos!$P:$P)-G465,H465)&lt;0,0,IF(H465="",_xlfn.XLOOKUP(C465,Jogos!$A:$A,Jogos!$P:$P)-G465,H465))</f>
        <v>7</v>
      </c>
    </row>
    <row r="466" spans="1:9" x14ac:dyDescent="0.25">
      <c r="A466" s="2" t="str">
        <f>_xlfn.XLOOKUP(C466,Jogos!A:A,Jogos!B:B)</f>
        <v>https://www.ogol.com.br/jogo.php?id=9523142</v>
      </c>
      <c r="B466" s="1">
        <v>465</v>
      </c>
      <c r="C466" s="1">
        <v>217</v>
      </c>
      <c r="D466" s="1" t="str">
        <f>_xlfn.XLOOKUP(C466,Jogos!A:A,Jogos!M:M)</f>
        <v>Paulista Sub-17 2023</v>
      </c>
      <c r="E466" s="1">
        <v>16</v>
      </c>
      <c r="F466" t="s">
        <v>201</v>
      </c>
      <c r="I466" s="1">
        <f>IF(IF(H466="",_xlfn.XLOOKUP(C466,Jogos!$A:$A,Jogos!$P:$P)-G466,H466)&lt;0,0,IF(H466="",_xlfn.XLOOKUP(C466,Jogos!$A:$A,Jogos!$P:$P)-G466,H466))</f>
        <v>80</v>
      </c>
    </row>
    <row r="467" spans="1:9" x14ac:dyDescent="0.25">
      <c r="A467" s="2" t="str">
        <f>_xlfn.XLOOKUP(C467,Jogos!A:A,Jogos!B:B)</f>
        <v>https://www.ogol.com.br/jogo.php?id=9523142</v>
      </c>
      <c r="B467" s="1">
        <v>466</v>
      </c>
      <c r="C467" s="1">
        <v>217</v>
      </c>
      <c r="D467" s="1" t="str">
        <f>_xlfn.XLOOKUP(C467,Jogos!A:A,Jogos!M:M)</f>
        <v>Paulista Sub-17 2023</v>
      </c>
      <c r="E467" s="1">
        <v>17</v>
      </c>
      <c r="F467" t="s">
        <v>187</v>
      </c>
      <c r="G467" s="1">
        <v>41</v>
      </c>
      <c r="I467" s="1">
        <f>IF(IF(H467="",_xlfn.XLOOKUP(C467,Jogos!$A:$A,Jogos!$P:$P)-G467,H467)&lt;0,0,IF(H467="",_xlfn.XLOOKUP(C467,Jogos!$A:$A,Jogos!$P:$P)-G467,H467))</f>
        <v>39</v>
      </c>
    </row>
    <row r="468" spans="1:9" x14ac:dyDescent="0.25">
      <c r="A468" s="2" t="str">
        <f>_xlfn.XLOOKUP(C468,Jogos!A:A,Jogos!B:B)</f>
        <v>https://www.ogol.com.br/jogo.php?id=9523142</v>
      </c>
      <c r="B468" s="1">
        <v>467</v>
      </c>
      <c r="C468" s="1">
        <v>217</v>
      </c>
      <c r="D468" s="1" t="str">
        <f>_xlfn.XLOOKUP(C468,Jogos!A:A,Jogos!M:M)</f>
        <v>Paulista Sub-17 2023</v>
      </c>
      <c r="E468" s="1">
        <v>20</v>
      </c>
      <c r="F468" t="s">
        <v>133</v>
      </c>
      <c r="G468" s="1">
        <v>73</v>
      </c>
      <c r="I468" s="1">
        <f>IF(IF(H468="",_xlfn.XLOOKUP(C468,Jogos!$A:$A,Jogos!$P:$P)-G468,H468)&lt;0,0,IF(H468="",_xlfn.XLOOKUP(C468,Jogos!$A:$A,Jogos!$P:$P)-G468,H468))</f>
        <v>7</v>
      </c>
    </row>
    <row r="469" spans="1:9" x14ac:dyDescent="0.25">
      <c r="A469" s="2" t="str">
        <f>_xlfn.XLOOKUP(C469,Jogos!A:A,Jogos!B:B)</f>
        <v>https://www.ogol.com.br/jogo.php?id=9523142</v>
      </c>
      <c r="B469" s="1">
        <v>468</v>
      </c>
      <c r="C469" s="1">
        <v>217</v>
      </c>
      <c r="D469" s="1" t="str">
        <f>_xlfn.XLOOKUP(C469,Jogos!A:A,Jogos!M:M)</f>
        <v>Paulista Sub-17 2023</v>
      </c>
      <c r="E469" s="1">
        <v>19</v>
      </c>
      <c r="F469" t="s">
        <v>220</v>
      </c>
      <c r="G469" s="1">
        <v>73</v>
      </c>
      <c r="I469" s="1">
        <f>IF(IF(H469="",_xlfn.XLOOKUP(C469,Jogos!$A:$A,Jogos!$P:$P)-G469,H469)&lt;0,0,IF(H469="",_xlfn.XLOOKUP(C469,Jogos!$A:$A,Jogos!$P:$P)-G469,H469))</f>
        <v>7</v>
      </c>
    </row>
    <row r="470" spans="1:9" x14ac:dyDescent="0.25">
      <c r="A470" s="2" t="str">
        <f>_xlfn.XLOOKUP(C470,Jogos!A:A,Jogos!B:B)</f>
        <v>https://www.ogol.com.br/jogo.php?id=9523142</v>
      </c>
      <c r="B470" s="1">
        <v>469</v>
      </c>
      <c r="C470" s="1">
        <v>217</v>
      </c>
      <c r="D470" s="1" t="str">
        <f>_xlfn.XLOOKUP(C470,Jogos!A:A,Jogos!M:M)</f>
        <v>Paulista Sub-17 2023</v>
      </c>
      <c r="E470" s="1">
        <v>18</v>
      </c>
      <c r="F470" t="s">
        <v>132</v>
      </c>
      <c r="G470" s="1">
        <v>63</v>
      </c>
      <c r="I470" s="1">
        <f>IF(IF(H470="",_xlfn.XLOOKUP(C470,Jogos!$A:$A,Jogos!$P:$P)-G470,H470)&lt;0,0,IF(H470="",_xlfn.XLOOKUP(C470,Jogos!$A:$A,Jogos!$P:$P)-G470,H470))</f>
        <v>17</v>
      </c>
    </row>
    <row r="471" spans="1:9" x14ac:dyDescent="0.25">
      <c r="A471" s="2" t="str">
        <f>_xlfn.XLOOKUP(C471,Jogos!A:A,Jogos!B:B)</f>
        <v>https://www.ogol.com.br/jogo.php?id=9523150</v>
      </c>
      <c r="B471" s="1">
        <v>470</v>
      </c>
      <c r="C471" s="1">
        <v>218</v>
      </c>
      <c r="D471" s="1" t="str">
        <f>_xlfn.XLOOKUP(C471,Jogos!A:A,Jogos!M:M)</f>
        <v>Paulista Sub-17 2023</v>
      </c>
      <c r="E471" s="1">
        <v>1</v>
      </c>
      <c r="F471" t="s">
        <v>124</v>
      </c>
      <c r="I471" s="1">
        <f>IF(IF(H471="",_xlfn.XLOOKUP(C471,Jogos!$A:$A,Jogos!$P:$P)-G471,H471)&lt;0,0,IF(H471="",_xlfn.XLOOKUP(C471,Jogos!$A:$A,Jogos!$P:$P)-G471,H471))</f>
        <v>80</v>
      </c>
    </row>
    <row r="472" spans="1:9" x14ac:dyDescent="0.25">
      <c r="A472" s="2" t="str">
        <f>_xlfn.XLOOKUP(C472,Jogos!A:A,Jogos!B:B)</f>
        <v>https://www.ogol.com.br/jogo.php?id=9523150</v>
      </c>
      <c r="B472" s="1">
        <v>471</v>
      </c>
      <c r="C472" s="1">
        <v>218</v>
      </c>
      <c r="D472" s="1" t="str">
        <f>_xlfn.XLOOKUP(C472,Jogos!A:A,Jogos!M:M)</f>
        <v>Paulista Sub-17 2023</v>
      </c>
      <c r="E472" s="1">
        <v>2</v>
      </c>
      <c r="F472" t="s">
        <v>223</v>
      </c>
      <c r="H472" s="1">
        <v>55</v>
      </c>
      <c r="I472" s="1">
        <f>IF(IF(H472="",_xlfn.XLOOKUP(C472,Jogos!$A:$A,Jogos!$P:$P)-G472,H472)&lt;0,0,IF(H472="",_xlfn.XLOOKUP(C472,Jogos!$A:$A,Jogos!$P:$P)-G472,H472))</f>
        <v>55</v>
      </c>
    </row>
    <row r="473" spans="1:9" x14ac:dyDescent="0.25">
      <c r="A473" s="2" t="str">
        <f>_xlfn.XLOOKUP(C473,Jogos!A:A,Jogos!B:B)</f>
        <v>https://www.ogol.com.br/jogo.php?id=9523150</v>
      </c>
      <c r="B473" s="1">
        <v>472</v>
      </c>
      <c r="C473" s="1">
        <v>218</v>
      </c>
      <c r="D473" s="1" t="str">
        <f>_xlfn.XLOOKUP(C473,Jogos!A:A,Jogos!M:M)</f>
        <v>Paulista Sub-17 2023</v>
      </c>
      <c r="E473" s="1">
        <v>3</v>
      </c>
      <c r="F473" t="s">
        <v>125</v>
      </c>
      <c r="H473" s="1">
        <v>41</v>
      </c>
      <c r="I473" s="1">
        <f>IF(IF(H473="",_xlfn.XLOOKUP(C473,Jogos!$A:$A,Jogos!$P:$P)-G473,H473)&lt;0,0,IF(H473="",_xlfn.XLOOKUP(C473,Jogos!$A:$A,Jogos!$P:$P)-G473,H473))</f>
        <v>41</v>
      </c>
    </row>
    <row r="474" spans="1:9" x14ac:dyDescent="0.25">
      <c r="A474" s="2" t="str">
        <f>_xlfn.XLOOKUP(C474,Jogos!A:A,Jogos!B:B)</f>
        <v>https://www.ogol.com.br/jogo.php?id=9523150</v>
      </c>
      <c r="B474" s="1">
        <v>473</v>
      </c>
      <c r="C474" s="1">
        <v>218</v>
      </c>
      <c r="D474" s="1" t="str">
        <f>_xlfn.XLOOKUP(C474,Jogos!A:A,Jogos!M:M)</f>
        <v>Paulista Sub-17 2023</v>
      </c>
      <c r="E474" s="1">
        <v>4</v>
      </c>
      <c r="F474" t="s">
        <v>126</v>
      </c>
      <c r="I474" s="1">
        <f>IF(IF(H474="",_xlfn.XLOOKUP(C474,Jogos!$A:$A,Jogos!$P:$P)-G474,H474)&lt;0,0,IF(H474="",_xlfn.XLOOKUP(C474,Jogos!$A:$A,Jogos!$P:$P)-G474,H474))</f>
        <v>80</v>
      </c>
    </row>
    <row r="475" spans="1:9" x14ac:dyDescent="0.25">
      <c r="A475" s="2" t="str">
        <f>_xlfn.XLOOKUP(C475,Jogos!A:A,Jogos!B:B)</f>
        <v>https://www.ogol.com.br/jogo.php?id=9523150</v>
      </c>
      <c r="B475" s="1">
        <v>474</v>
      </c>
      <c r="C475" s="1">
        <v>218</v>
      </c>
      <c r="D475" s="1" t="str">
        <f>_xlfn.XLOOKUP(C475,Jogos!A:A,Jogos!M:M)</f>
        <v>Paulista Sub-17 2023</v>
      </c>
      <c r="E475" s="1">
        <v>5</v>
      </c>
      <c r="F475" t="s">
        <v>127</v>
      </c>
      <c r="I475" s="1">
        <f>IF(IF(H475="",_xlfn.XLOOKUP(C475,Jogos!$A:$A,Jogos!$P:$P)-G475,H475)&lt;0,0,IF(H475="",_xlfn.XLOOKUP(C475,Jogos!$A:$A,Jogos!$P:$P)-G475,H475))</f>
        <v>80</v>
      </c>
    </row>
    <row r="476" spans="1:9" x14ac:dyDescent="0.25">
      <c r="A476" s="2" t="str">
        <f>_xlfn.XLOOKUP(C476,Jogos!A:A,Jogos!B:B)</f>
        <v>https://www.ogol.com.br/jogo.php?id=9523150</v>
      </c>
      <c r="B476" s="1">
        <v>475</v>
      </c>
      <c r="C476" s="1">
        <v>218</v>
      </c>
      <c r="D476" s="1" t="str">
        <f>_xlfn.XLOOKUP(C476,Jogos!A:A,Jogos!M:M)</f>
        <v>Paulista Sub-17 2023</v>
      </c>
      <c r="E476" s="1">
        <v>6</v>
      </c>
      <c r="F476" t="s">
        <v>128</v>
      </c>
      <c r="I476" s="1">
        <f>IF(IF(H476="",_xlfn.XLOOKUP(C476,Jogos!$A:$A,Jogos!$P:$P)-G476,H476)&lt;0,0,IF(H476="",_xlfn.XLOOKUP(C476,Jogos!$A:$A,Jogos!$P:$P)-G476,H476))</f>
        <v>80</v>
      </c>
    </row>
    <row r="477" spans="1:9" x14ac:dyDescent="0.25">
      <c r="A477" s="2" t="str">
        <f>_xlfn.XLOOKUP(C477,Jogos!A:A,Jogos!B:B)</f>
        <v>https://www.ogol.com.br/jogo.php?id=9523150</v>
      </c>
      <c r="B477" s="1">
        <v>476</v>
      </c>
      <c r="C477" s="1">
        <v>218</v>
      </c>
      <c r="D477" s="1" t="str">
        <f>_xlfn.XLOOKUP(C477,Jogos!A:A,Jogos!M:M)</f>
        <v>Paulista Sub-17 2023</v>
      </c>
      <c r="E477" s="1">
        <v>7</v>
      </c>
      <c r="F477" t="s">
        <v>131</v>
      </c>
      <c r="H477" s="1">
        <v>55</v>
      </c>
      <c r="I477" s="1">
        <f>IF(IF(H477="",_xlfn.XLOOKUP(C477,Jogos!$A:$A,Jogos!$P:$P)-G477,H477)&lt;0,0,IF(H477="",_xlfn.XLOOKUP(C477,Jogos!$A:$A,Jogos!$P:$P)-G477,H477))</f>
        <v>55</v>
      </c>
    </row>
    <row r="478" spans="1:9" x14ac:dyDescent="0.25">
      <c r="A478" s="2" t="str">
        <f>_xlfn.XLOOKUP(C478,Jogos!A:A,Jogos!B:B)</f>
        <v>https://www.ogol.com.br/jogo.php?id=9523150</v>
      </c>
      <c r="B478" s="1">
        <v>477</v>
      </c>
      <c r="C478" s="1">
        <v>218</v>
      </c>
      <c r="D478" s="1" t="str">
        <f>_xlfn.XLOOKUP(C478,Jogos!A:A,Jogos!M:M)</f>
        <v>Paulista Sub-17 2023</v>
      </c>
      <c r="E478" s="1">
        <v>8</v>
      </c>
      <c r="F478" t="s">
        <v>129</v>
      </c>
      <c r="H478" s="1">
        <v>41</v>
      </c>
      <c r="I478" s="1">
        <f>IF(IF(H478="",_xlfn.XLOOKUP(C478,Jogos!$A:$A,Jogos!$P:$P)-G478,H478)&lt;0,0,IF(H478="",_xlfn.XLOOKUP(C478,Jogos!$A:$A,Jogos!$P:$P)-G478,H478))</f>
        <v>41</v>
      </c>
    </row>
    <row r="479" spans="1:9" x14ac:dyDescent="0.25">
      <c r="A479" s="2" t="str">
        <f>_xlfn.XLOOKUP(C479,Jogos!A:A,Jogos!B:B)</f>
        <v>https://www.ogol.com.br/jogo.php?id=9523150</v>
      </c>
      <c r="B479" s="1">
        <v>478</v>
      </c>
      <c r="C479" s="1">
        <v>218</v>
      </c>
      <c r="D479" s="1" t="str">
        <f>_xlfn.XLOOKUP(C479,Jogos!A:A,Jogos!M:M)</f>
        <v>Paulista Sub-17 2023</v>
      </c>
      <c r="E479" s="1">
        <v>10</v>
      </c>
      <c r="F479" t="s">
        <v>130</v>
      </c>
      <c r="H479" s="1">
        <v>55</v>
      </c>
      <c r="I479" s="1">
        <f>IF(IF(H479="",_xlfn.XLOOKUP(C479,Jogos!$A:$A,Jogos!$P:$P)-G479,H479)&lt;0,0,IF(H479="",_xlfn.XLOOKUP(C479,Jogos!$A:$A,Jogos!$P:$P)-G479,H479))</f>
        <v>55</v>
      </c>
    </row>
    <row r="480" spans="1:9" x14ac:dyDescent="0.25">
      <c r="A480" s="2" t="str">
        <f>_xlfn.XLOOKUP(C480,Jogos!A:A,Jogos!B:B)</f>
        <v>https://www.ogol.com.br/jogo.php?id=9523150</v>
      </c>
      <c r="B480" s="1">
        <v>479</v>
      </c>
      <c r="C480" s="1">
        <v>218</v>
      </c>
      <c r="D480" s="1" t="str">
        <f>_xlfn.XLOOKUP(C480,Jogos!A:A,Jogos!M:M)</f>
        <v>Paulista Sub-17 2023</v>
      </c>
      <c r="E480" s="1">
        <v>11</v>
      </c>
      <c r="F480" t="s">
        <v>139</v>
      </c>
      <c r="H480" s="1">
        <v>73</v>
      </c>
      <c r="I480" s="1">
        <f>IF(IF(H480="",_xlfn.XLOOKUP(C480,Jogos!$A:$A,Jogos!$P:$P)-G480,H480)&lt;0,0,IF(H480="",_xlfn.XLOOKUP(C480,Jogos!$A:$A,Jogos!$P:$P)-G480,H480))</f>
        <v>73</v>
      </c>
    </row>
    <row r="481" spans="1:9" x14ac:dyDescent="0.25">
      <c r="A481" s="2" t="str">
        <f>_xlfn.XLOOKUP(C481,Jogos!A:A,Jogos!B:B)</f>
        <v>https://www.ogol.com.br/jogo.php?id=9523150</v>
      </c>
      <c r="B481" s="1">
        <v>480</v>
      </c>
      <c r="C481" s="1">
        <v>218</v>
      </c>
      <c r="D481" s="1" t="str">
        <f>_xlfn.XLOOKUP(C481,Jogos!A:A,Jogos!M:M)</f>
        <v>Paulista Sub-17 2023</v>
      </c>
      <c r="E481" s="1">
        <v>9</v>
      </c>
      <c r="F481" t="s">
        <v>192</v>
      </c>
      <c r="I481" s="1">
        <f>IF(IF(H481="",_xlfn.XLOOKUP(C481,Jogos!$A:$A,Jogos!$P:$P)-G481,H481)&lt;0,0,IF(H481="",_xlfn.XLOOKUP(C481,Jogos!$A:$A,Jogos!$P:$P)-G481,H481))</f>
        <v>80</v>
      </c>
    </row>
    <row r="482" spans="1:9" x14ac:dyDescent="0.25">
      <c r="A482" s="2" t="str">
        <f>_xlfn.XLOOKUP(C482,Jogos!A:A,Jogos!B:B)</f>
        <v>https://www.ogol.com.br/jogo.php?id=9523150</v>
      </c>
      <c r="B482" s="1">
        <v>481</v>
      </c>
      <c r="C482" s="1">
        <v>218</v>
      </c>
      <c r="D482" s="1" t="str">
        <f>_xlfn.XLOOKUP(C482,Jogos!A:A,Jogos!M:M)</f>
        <v>Paulista Sub-17 2023</v>
      </c>
      <c r="E482" s="1">
        <v>12</v>
      </c>
      <c r="F482" t="s">
        <v>200</v>
      </c>
      <c r="I482" s="1">
        <f>IF(IF(H482="",_xlfn.XLOOKUP(C482,Jogos!$A:$A,Jogos!$P:$P)-G482,H482)&lt;0,0,IF(H482="",_xlfn.XLOOKUP(C482,Jogos!$A:$A,Jogos!$P:$P)-G482,H482))</f>
        <v>80</v>
      </c>
    </row>
    <row r="483" spans="1:9" x14ac:dyDescent="0.25">
      <c r="A483" s="2" t="str">
        <f>_xlfn.XLOOKUP(C483,Jogos!A:A,Jogos!B:B)</f>
        <v>https://www.ogol.com.br/jogo.php?id=9523150</v>
      </c>
      <c r="B483" s="1">
        <v>482</v>
      </c>
      <c r="C483" s="1">
        <v>218</v>
      </c>
      <c r="D483" s="1" t="str">
        <f>_xlfn.XLOOKUP(C483,Jogos!A:A,Jogos!M:M)</f>
        <v>Paulista Sub-17 2023</v>
      </c>
      <c r="E483" s="1">
        <v>13</v>
      </c>
      <c r="F483" t="s">
        <v>190</v>
      </c>
      <c r="G483" s="1">
        <v>41</v>
      </c>
      <c r="I483" s="1">
        <f>IF(IF(H483="",_xlfn.XLOOKUP(C483,Jogos!$A:$A,Jogos!$P:$P)-G483,H483)&lt;0,0,IF(H483="",_xlfn.XLOOKUP(C483,Jogos!$A:$A,Jogos!$P:$P)-G483,H483))</f>
        <v>39</v>
      </c>
    </row>
    <row r="484" spans="1:9" x14ac:dyDescent="0.25">
      <c r="A484" s="2" t="str">
        <f>_xlfn.XLOOKUP(C484,Jogos!A:A,Jogos!B:B)</f>
        <v>https://www.ogol.com.br/jogo.php?id=9523150</v>
      </c>
      <c r="B484" s="1">
        <v>483</v>
      </c>
      <c r="C484" s="1">
        <v>218</v>
      </c>
      <c r="D484" s="1" t="str">
        <f>_xlfn.XLOOKUP(C484,Jogos!A:A,Jogos!M:M)</f>
        <v>Paulista Sub-17 2023</v>
      </c>
      <c r="E484" s="1">
        <v>14</v>
      </c>
      <c r="F484" t="s">
        <v>189</v>
      </c>
      <c r="G484" s="1">
        <v>55</v>
      </c>
      <c r="I484" s="1">
        <f>IF(IF(H484="",_xlfn.XLOOKUP(C484,Jogos!$A:$A,Jogos!$P:$P)-G484,H484)&lt;0,0,IF(H484="",_xlfn.XLOOKUP(C484,Jogos!$A:$A,Jogos!$P:$P)-G484,H484))</f>
        <v>25</v>
      </c>
    </row>
    <row r="485" spans="1:9" x14ac:dyDescent="0.25">
      <c r="A485" s="2" t="str">
        <f>_xlfn.XLOOKUP(C485,Jogos!A:A,Jogos!B:B)</f>
        <v>https://www.ogol.com.br/jogo.php?id=9523150</v>
      </c>
      <c r="B485" s="1">
        <v>484</v>
      </c>
      <c r="C485" s="1">
        <v>218</v>
      </c>
      <c r="D485" s="1" t="str">
        <f>_xlfn.XLOOKUP(C485,Jogos!A:A,Jogos!M:M)</f>
        <v>Paulista Sub-17 2023</v>
      </c>
      <c r="E485" s="1">
        <v>15</v>
      </c>
      <c r="F485" t="s">
        <v>137</v>
      </c>
      <c r="G485" s="1">
        <v>41</v>
      </c>
      <c r="I485" s="1">
        <f>IF(IF(H485="",_xlfn.XLOOKUP(C485,Jogos!$A:$A,Jogos!$P:$P)-G485,H485)&lt;0,0,IF(H485="",_xlfn.XLOOKUP(C485,Jogos!$A:$A,Jogos!$P:$P)-G485,H485))</f>
        <v>39</v>
      </c>
    </row>
    <row r="486" spans="1:9" x14ac:dyDescent="0.25">
      <c r="A486" s="2" t="str">
        <f>_xlfn.XLOOKUP(C486,Jogos!A:A,Jogos!B:B)</f>
        <v>https://www.ogol.com.br/jogo.php?id=9523150</v>
      </c>
      <c r="B486" s="1">
        <v>485</v>
      </c>
      <c r="C486" s="1">
        <v>218</v>
      </c>
      <c r="D486" s="1" t="str">
        <f>_xlfn.XLOOKUP(C486,Jogos!A:A,Jogos!M:M)</f>
        <v>Paulista Sub-17 2023</v>
      </c>
      <c r="E486" s="1">
        <v>16</v>
      </c>
      <c r="F486" t="s">
        <v>194</v>
      </c>
      <c r="G486" s="1">
        <v>55</v>
      </c>
      <c r="I486" s="1">
        <f>IF(IF(H486="",_xlfn.XLOOKUP(C486,Jogos!$A:$A,Jogos!$P:$P)-G486,H486)&lt;0,0,IF(H486="",_xlfn.XLOOKUP(C486,Jogos!$A:$A,Jogos!$P:$P)-G486,H486))</f>
        <v>25</v>
      </c>
    </row>
    <row r="487" spans="1:9" x14ac:dyDescent="0.25">
      <c r="A487" s="2" t="str">
        <f>_xlfn.XLOOKUP(C487,Jogos!A:A,Jogos!B:B)</f>
        <v>https://www.ogol.com.br/jogo.php?id=9523150</v>
      </c>
      <c r="B487" s="1">
        <v>486</v>
      </c>
      <c r="C487" s="1">
        <v>218</v>
      </c>
      <c r="D487" s="1" t="str">
        <f>_xlfn.XLOOKUP(C487,Jogos!A:A,Jogos!M:M)</f>
        <v>Paulista Sub-17 2023</v>
      </c>
      <c r="E487" s="1">
        <v>17</v>
      </c>
      <c r="F487" t="s">
        <v>187</v>
      </c>
      <c r="G487" s="1">
        <v>73</v>
      </c>
      <c r="I487" s="1">
        <f>IF(IF(H487="",_xlfn.XLOOKUP(C487,Jogos!$A:$A,Jogos!$P:$P)-G487,H487)&lt;0,0,IF(H487="",_xlfn.XLOOKUP(C487,Jogos!$A:$A,Jogos!$P:$P)-G487,H487))</f>
        <v>7</v>
      </c>
    </row>
    <row r="488" spans="1:9" x14ac:dyDescent="0.25">
      <c r="A488" s="2" t="str">
        <f>_xlfn.XLOOKUP(C488,Jogos!A:A,Jogos!B:B)</f>
        <v>https://www.ogol.com.br/jogo.php?id=9523150</v>
      </c>
      <c r="B488" s="1">
        <v>487</v>
      </c>
      <c r="C488" s="1">
        <v>218</v>
      </c>
      <c r="D488" s="1" t="str">
        <f>_xlfn.XLOOKUP(C488,Jogos!A:A,Jogos!M:M)</f>
        <v>Paulista Sub-17 2023</v>
      </c>
      <c r="E488" s="1">
        <v>20</v>
      </c>
      <c r="F488" t="s">
        <v>133</v>
      </c>
      <c r="G488" s="1">
        <v>55</v>
      </c>
      <c r="I488" s="1">
        <f>IF(IF(H488="",_xlfn.XLOOKUP(C488,Jogos!$A:$A,Jogos!$P:$P)-G488,H488)&lt;0,0,IF(H488="",_xlfn.XLOOKUP(C488,Jogos!$A:$A,Jogos!$P:$P)-G488,H488))</f>
        <v>25</v>
      </c>
    </row>
    <row r="489" spans="1:9" x14ac:dyDescent="0.25">
      <c r="A489" s="2" t="str">
        <f>_xlfn.XLOOKUP(C489,Jogos!A:A,Jogos!B:B)</f>
        <v>https://www.ogol.com.br/jogo.php?id=9523150</v>
      </c>
      <c r="B489" s="1">
        <v>488</v>
      </c>
      <c r="C489" s="1">
        <v>218</v>
      </c>
      <c r="D489" s="1" t="str">
        <f>_xlfn.XLOOKUP(C489,Jogos!A:A,Jogos!M:M)</f>
        <v>Paulista Sub-17 2023</v>
      </c>
      <c r="E489" s="1">
        <v>19</v>
      </c>
      <c r="F489" t="s">
        <v>220</v>
      </c>
      <c r="I489" s="1">
        <f>IF(IF(H489="",_xlfn.XLOOKUP(C489,Jogos!$A:$A,Jogos!$P:$P)-G489,H489)&lt;0,0,IF(H489="",_xlfn.XLOOKUP(C489,Jogos!$A:$A,Jogos!$P:$P)-G489,H489))</f>
        <v>80</v>
      </c>
    </row>
    <row r="490" spans="1:9" x14ac:dyDescent="0.25">
      <c r="A490" s="2" t="str">
        <f>_xlfn.XLOOKUP(C490,Jogos!A:A,Jogos!B:B)</f>
        <v>https://www.ogol.com.br/jogo.php?id=9523150</v>
      </c>
      <c r="B490" s="1">
        <v>489</v>
      </c>
      <c r="C490" s="1">
        <v>218</v>
      </c>
      <c r="D490" s="1" t="str">
        <f>_xlfn.XLOOKUP(C490,Jogos!A:A,Jogos!M:M)</f>
        <v>Paulista Sub-17 2023</v>
      </c>
      <c r="E490" s="1">
        <v>18</v>
      </c>
      <c r="F490" t="s">
        <v>132</v>
      </c>
      <c r="I490" s="1">
        <f>IF(IF(H490="",_xlfn.XLOOKUP(C490,Jogos!$A:$A,Jogos!$P:$P)-G490,H490)&lt;0,0,IF(H490="",_xlfn.XLOOKUP(C490,Jogos!$A:$A,Jogos!$P:$P)-G490,H490))</f>
        <v>80</v>
      </c>
    </row>
    <row r="491" spans="1:9" x14ac:dyDescent="0.25">
      <c r="A491" s="2" t="str">
        <f>_xlfn.XLOOKUP(C491,Jogos!A:A,Jogos!B:B)</f>
        <v>https://www.ogol.com.br/jogo.php?id=9415460</v>
      </c>
      <c r="B491" s="1">
        <v>490</v>
      </c>
      <c r="C491" s="1">
        <v>219</v>
      </c>
      <c r="D491" s="1" t="str">
        <f>_xlfn.XLOOKUP(C491,Jogos!A:A,Jogos!M:M)</f>
        <v>Brasileiro Sub-17 2023</v>
      </c>
      <c r="E491" s="1">
        <v>1</v>
      </c>
      <c r="F491" t="s">
        <v>191</v>
      </c>
      <c r="I491" s="1">
        <f>IF(IF(H491="",_xlfn.XLOOKUP(C491,Jogos!$A:$A,Jogos!$P:$P)-G491,H491)&lt;0,0,IF(H491="",_xlfn.XLOOKUP(C491,Jogos!$A:$A,Jogos!$P:$P)-G491,H491))</f>
        <v>90</v>
      </c>
    </row>
    <row r="492" spans="1:9" x14ac:dyDescent="0.25">
      <c r="A492" s="2" t="str">
        <f>_xlfn.XLOOKUP(C492,Jogos!A:A,Jogos!B:B)</f>
        <v>https://www.ogol.com.br/jogo.php?id=9415460</v>
      </c>
      <c r="B492" s="1">
        <v>491</v>
      </c>
      <c r="C492" s="1">
        <v>219</v>
      </c>
      <c r="D492" s="1" t="str">
        <f>_xlfn.XLOOKUP(C492,Jogos!A:A,Jogos!M:M)</f>
        <v>Brasileiro Sub-17 2023</v>
      </c>
      <c r="E492" s="1">
        <v>2</v>
      </c>
      <c r="F492" t="s">
        <v>223</v>
      </c>
      <c r="H492" s="1">
        <v>77</v>
      </c>
      <c r="I492" s="1">
        <f>IF(IF(H492="",_xlfn.XLOOKUP(C492,Jogos!$A:$A,Jogos!$P:$P)-G492,H492)&lt;0,0,IF(H492="",_xlfn.XLOOKUP(C492,Jogos!$A:$A,Jogos!$P:$P)-G492,H492))</f>
        <v>77</v>
      </c>
    </row>
    <row r="493" spans="1:9" x14ac:dyDescent="0.25">
      <c r="A493" s="2" t="str">
        <f>_xlfn.XLOOKUP(C493,Jogos!A:A,Jogos!B:B)</f>
        <v>https://www.ogol.com.br/jogo.php?id=9415460</v>
      </c>
      <c r="B493" s="1">
        <v>492</v>
      </c>
      <c r="C493" s="1">
        <v>219</v>
      </c>
      <c r="D493" s="1" t="str">
        <f>_xlfn.XLOOKUP(C493,Jogos!A:A,Jogos!M:M)</f>
        <v>Brasileiro Sub-17 2023</v>
      </c>
      <c r="E493" s="1">
        <v>4</v>
      </c>
      <c r="F493" t="s">
        <v>195</v>
      </c>
      <c r="I493" s="1">
        <f>IF(IF(H493="",_xlfn.XLOOKUP(C493,Jogos!$A:$A,Jogos!$P:$P)-G493,H493)&lt;0,0,IF(H493="",_xlfn.XLOOKUP(C493,Jogos!$A:$A,Jogos!$P:$P)-G493,H493))</f>
        <v>90</v>
      </c>
    </row>
    <row r="494" spans="1:9" x14ac:dyDescent="0.25">
      <c r="A494" s="2" t="str">
        <f>_xlfn.XLOOKUP(C494,Jogos!A:A,Jogos!B:B)</f>
        <v>https://www.ogol.com.br/jogo.php?id=9415460</v>
      </c>
      <c r="B494" s="1">
        <v>493</v>
      </c>
      <c r="C494" s="1">
        <v>219</v>
      </c>
      <c r="D494" s="1" t="str">
        <f>_xlfn.XLOOKUP(C494,Jogos!A:A,Jogos!M:M)</f>
        <v>Brasileiro Sub-17 2023</v>
      </c>
      <c r="E494" s="1">
        <v>3</v>
      </c>
      <c r="F494" t="s">
        <v>125</v>
      </c>
      <c r="H494" s="1">
        <v>46</v>
      </c>
      <c r="I494" s="1">
        <f>IF(IF(H494="",_xlfn.XLOOKUP(C494,Jogos!$A:$A,Jogos!$P:$P)-G494,H494)&lt;0,0,IF(H494="",_xlfn.XLOOKUP(C494,Jogos!$A:$A,Jogos!$P:$P)-G494,H494))</f>
        <v>46</v>
      </c>
    </row>
    <row r="495" spans="1:9" x14ac:dyDescent="0.25">
      <c r="A495" s="2" t="str">
        <f>_xlfn.XLOOKUP(C495,Jogos!A:A,Jogos!B:B)</f>
        <v>https://www.ogol.com.br/jogo.php?id=9415460</v>
      </c>
      <c r="B495" s="1">
        <v>494</v>
      </c>
      <c r="C495" s="1">
        <v>219</v>
      </c>
      <c r="D495" s="1" t="str">
        <f>_xlfn.XLOOKUP(C495,Jogos!A:A,Jogos!M:M)</f>
        <v>Brasileiro Sub-17 2023</v>
      </c>
      <c r="E495" s="1">
        <v>6</v>
      </c>
      <c r="F495" t="s">
        <v>136</v>
      </c>
      <c r="I495" s="1">
        <f>IF(IF(H495="",_xlfn.XLOOKUP(C495,Jogos!$A:$A,Jogos!$P:$P)-G495,H495)&lt;0,0,IF(H495="",_xlfn.XLOOKUP(C495,Jogos!$A:$A,Jogos!$P:$P)-G495,H495))</f>
        <v>90</v>
      </c>
    </row>
    <row r="496" spans="1:9" x14ac:dyDescent="0.25">
      <c r="A496" s="2" t="str">
        <f>_xlfn.XLOOKUP(C496,Jogos!A:A,Jogos!B:B)</f>
        <v>https://www.ogol.com.br/jogo.php?id=9415460</v>
      </c>
      <c r="B496" s="1">
        <v>495</v>
      </c>
      <c r="C496" s="1">
        <v>219</v>
      </c>
      <c r="D496" s="1" t="str">
        <f>_xlfn.XLOOKUP(C496,Jogos!A:A,Jogos!M:M)</f>
        <v>Brasileiro Sub-17 2023</v>
      </c>
      <c r="E496" s="1">
        <v>5</v>
      </c>
      <c r="F496" t="s">
        <v>137</v>
      </c>
      <c r="H496" s="1">
        <v>51</v>
      </c>
      <c r="I496" s="1">
        <f>IF(IF(H496="",_xlfn.XLOOKUP(C496,Jogos!$A:$A,Jogos!$P:$P)-G496,H496)&lt;0,0,IF(H496="",_xlfn.XLOOKUP(C496,Jogos!$A:$A,Jogos!$P:$P)-G496,H496))</f>
        <v>51</v>
      </c>
    </row>
    <row r="497" spans="1:9" x14ac:dyDescent="0.25">
      <c r="A497" s="2" t="str">
        <f>_xlfn.XLOOKUP(C497,Jogos!A:A,Jogos!B:B)</f>
        <v>https://www.ogol.com.br/jogo.php?id=9415460</v>
      </c>
      <c r="B497" s="1">
        <v>496</v>
      </c>
      <c r="C497" s="1">
        <v>219</v>
      </c>
      <c r="D497" s="1" t="str">
        <f>_xlfn.XLOOKUP(C497,Jogos!A:A,Jogos!M:M)</f>
        <v>Brasileiro Sub-17 2023</v>
      </c>
      <c r="E497" s="1">
        <v>7</v>
      </c>
      <c r="F497" t="s">
        <v>131</v>
      </c>
      <c r="I497" s="1">
        <f>IF(IF(H497="",_xlfn.XLOOKUP(C497,Jogos!$A:$A,Jogos!$P:$P)-G497,H497)&lt;0,0,IF(H497="",_xlfn.XLOOKUP(C497,Jogos!$A:$A,Jogos!$P:$P)-G497,H497))</f>
        <v>90</v>
      </c>
    </row>
    <row r="498" spans="1:9" x14ac:dyDescent="0.25">
      <c r="A498" s="2" t="str">
        <f>_xlfn.XLOOKUP(C498,Jogos!A:A,Jogos!B:B)</f>
        <v>https://www.ogol.com.br/jogo.php?id=9415460</v>
      </c>
      <c r="B498" s="1">
        <v>497</v>
      </c>
      <c r="C498" s="1">
        <v>219</v>
      </c>
      <c r="D498" s="1" t="str">
        <f>_xlfn.XLOOKUP(C498,Jogos!A:A,Jogos!M:M)</f>
        <v>Brasileiro Sub-17 2023</v>
      </c>
      <c r="E498" s="1">
        <v>8</v>
      </c>
      <c r="F498" t="s">
        <v>193</v>
      </c>
      <c r="H498" s="1">
        <v>46</v>
      </c>
      <c r="I498" s="1">
        <f>IF(IF(H498="",_xlfn.XLOOKUP(C498,Jogos!$A:$A,Jogos!$P:$P)-G498,H498)&lt;0,0,IF(H498="",_xlfn.XLOOKUP(C498,Jogos!$A:$A,Jogos!$P:$P)-G498,H498))</f>
        <v>46</v>
      </c>
    </row>
    <row r="499" spans="1:9" x14ac:dyDescent="0.25">
      <c r="A499" s="2" t="str">
        <f>_xlfn.XLOOKUP(C499,Jogos!A:A,Jogos!B:B)</f>
        <v>https://www.ogol.com.br/jogo.php?id=9415460</v>
      </c>
      <c r="B499" s="1">
        <v>498</v>
      </c>
      <c r="C499" s="1">
        <v>219</v>
      </c>
      <c r="D499" s="1" t="str">
        <f>_xlfn.XLOOKUP(C499,Jogos!A:A,Jogos!M:M)</f>
        <v>Brasileiro Sub-17 2023</v>
      </c>
      <c r="E499" s="1">
        <v>10</v>
      </c>
      <c r="F499" t="s">
        <v>130</v>
      </c>
      <c r="H499" s="1">
        <v>62</v>
      </c>
      <c r="I499" s="1">
        <f>IF(IF(H499="",_xlfn.XLOOKUP(C499,Jogos!$A:$A,Jogos!$P:$P)-G499,H499)&lt;0,0,IF(H499="",_xlfn.XLOOKUP(C499,Jogos!$A:$A,Jogos!$P:$P)-G499,H499))</f>
        <v>62</v>
      </c>
    </row>
    <row r="500" spans="1:9" x14ac:dyDescent="0.25">
      <c r="A500" s="2" t="str">
        <f>_xlfn.XLOOKUP(C500,Jogos!A:A,Jogos!B:B)</f>
        <v>https://www.ogol.com.br/jogo.php?id=9415460</v>
      </c>
      <c r="B500" s="1">
        <v>499</v>
      </c>
      <c r="C500" s="1">
        <v>219</v>
      </c>
      <c r="D500" s="1" t="str">
        <f>_xlfn.XLOOKUP(C500,Jogos!A:A,Jogos!M:M)</f>
        <v>Brasileiro Sub-17 2023</v>
      </c>
      <c r="E500" s="1">
        <v>11</v>
      </c>
      <c r="F500" t="s">
        <v>139</v>
      </c>
      <c r="H500" s="1">
        <v>77</v>
      </c>
      <c r="I500" s="1">
        <f>IF(IF(H500="",_xlfn.XLOOKUP(C500,Jogos!$A:$A,Jogos!$P:$P)-G500,H500)&lt;0,0,IF(H500="",_xlfn.XLOOKUP(C500,Jogos!$A:$A,Jogos!$P:$P)-G500,H500))</f>
        <v>77</v>
      </c>
    </row>
    <row r="501" spans="1:9" x14ac:dyDescent="0.25">
      <c r="A501" s="2" t="str">
        <f>_xlfn.XLOOKUP(C501,Jogos!A:A,Jogos!B:B)</f>
        <v>https://www.ogol.com.br/jogo.php?id=9415460</v>
      </c>
      <c r="B501" s="1">
        <v>500</v>
      </c>
      <c r="C501" s="1">
        <v>219</v>
      </c>
      <c r="D501" s="1" t="str">
        <f>_xlfn.XLOOKUP(C501,Jogos!A:A,Jogos!M:M)</f>
        <v>Brasileiro Sub-17 2023</v>
      </c>
      <c r="E501" s="1">
        <v>9</v>
      </c>
      <c r="F501" t="s">
        <v>141</v>
      </c>
      <c r="I501" s="1">
        <f>IF(IF(H501="",_xlfn.XLOOKUP(C501,Jogos!$A:$A,Jogos!$P:$P)-G501,H501)&lt;0,0,IF(H501="",_xlfn.XLOOKUP(C501,Jogos!$A:$A,Jogos!$P:$P)-G501,H501))</f>
        <v>90</v>
      </c>
    </row>
    <row r="502" spans="1:9" x14ac:dyDescent="0.25">
      <c r="A502" s="2" t="str">
        <f>_xlfn.XLOOKUP(C502,Jogos!A:A,Jogos!B:B)</f>
        <v>https://www.ogol.com.br/jogo.php?id=9415460</v>
      </c>
      <c r="B502" s="1">
        <v>501</v>
      </c>
      <c r="C502" s="1">
        <v>219</v>
      </c>
      <c r="D502" s="1" t="str">
        <f>_xlfn.XLOOKUP(C502,Jogos!A:A,Jogos!M:M)</f>
        <v>Brasileiro Sub-17 2023</v>
      </c>
      <c r="E502" s="1">
        <v>12</v>
      </c>
      <c r="F502" t="s">
        <v>124</v>
      </c>
      <c r="I502" s="1">
        <f>IF(IF(H502="",_xlfn.XLOOKUP(C502,Jogos!$A:$A,Jogos!$P:$P)-G502,H502)&lt;0,0,IF(H502="",_xlfn.XLOOKUP(C502,Jogos!$A:$A,Jogos!$P:$P)-G502,H502))</f>
        <v>90</v>
      </c>
    </row>
    <row r="503" spans="1:9" x14ac:dyDescent="0.25">
      <c r="A503" s="2" t="str">
        <f>_xlfn.XLOOKUP(C503,Jogos!A:A,Jogos!B:B)</f>
        <v>https://www.ogol.com.br/jogo.php?id=9415460</v>
      </c>
      <c r="B503" s="1">
        <v>502</v>
      </c>
      <c r="C503" s="1">
        <v>219</v>
      </c>
      <c r="D503" s="1" t="str">
        <f>_xlfn.XLOOKUP(C503,Jogos!A:A,Jogos!M:M)</f>
        <v>Brasileiro Sub-17 2023</v>
      </c>
      <c r="E503" s="1">
        <v>13</v>
      </c>
      <c r="F503" t="s">
        <v>135</v>
      </c>
      <c r="I503" s="1">
        <f>IF(IF(H503="",_xlfn.XLOOKUP(C503,Jogos!$A:$A,Jogos!$P:$P)-G503,H503)&lt;0,0,IF(H503="",_xlfn.XLOOKUP(C503,Jogos!$A:$A,Jogos!$P:$P)-G503,H503))</f>
        <v>90</v>
      </c>
    </row>
    <row r="504" spans="1:9" x14ac:dyDescent="0.25">
      <c r="A504" s="2" t="str">
        <f>_xlfn.XLOOKUP(C504,Jogos!A:A,Jogos!B:B)</f>
        <v>https://www.ogol.com.br/jogo.php?id=9415460</v>
      </c>
      <c r="B504" s="1">
        <v>503</v>
      </c>
      <c r="C504" s="1">
        <v>219</v>
      </c>
      <c r="D504" s="1" t="str">
        <f>_xlfn.XLOOKUP(C504,Jogos!A:A,Jogos!M:M)</f>
        <v>Brasileiro Sub-17 2023</v>
      </c>
      <c r="E504" s="1">
        <v>14</v>
      </c>
      <c r="F504" t="s">
        <v>126</v>
      </c>
      <c r="G504" s="1">
        <v>46</v>
      </c>
      <c r="I504" s="1">
        <f>IF(IF(H504="",_xlfn.XLOOKUP(C504,Jogos!$A:$A,Jogos!$P:$P)-G504,H504)&lt;0,0,IF(H504="",_xlfn.XLOOKUP(C504,Jogos!$A:$A,Jogos!$P:$P)-G504,H504))</f>
        <v>44</v>
      </c>
    </row>
    <row r="505" spans="1:9" x14ac:dyDescent="0.25">
      <c r="A505" s="2" t="str">
        <f>_xlfn.XLOOKUP(C505,Jogos!A:A,Jogos!B:B)</f>
        <v>https://www.ogol.com.br/jogo.php?id=9415460</v>
      </c>
      <c r="B505" s="1">
        <v>504</v>
      </c>
      <c r="C505" s="1">
        <v>219</v>
      </c>
      <c r="D505" s="1" t="str">
        <f>_xlfn.XLOOKUP(C505,Jogos!A:A,Jogos!M:M)</f>
        <v>Brasileiro Sub-17 2023</v>
      </c>
      <c r="E505" s="1">
        <v>15</v>
      </c>
      <c r="F505" t="s">
        <v>189</v>
      </c>
      <c r="G505" s="1">
        <v>77</v>
      </c>
      <c r="I505" s="1">
        <f>IF(IF(H505="",_xlfn.XLOOKUP(C505,Jogos!$A:$A,Jogos!$P:$P)-G505,H505)&lt;0,0,IF(H505="",_xlfn.XLOOKUP(C505,Jogos!$A:$A,Jogos!$P:$P)-G505,H505))</f>
        <v>13</v>
      </c>
    </row>
    <row r="506" spans="1:9" x14ac:dyDescent="0.25">
      <c r="A506" s="2" t="str">
        <f>_xlfn.XLOOKUP(C506,Jogos!A:A,Jogos!B:B)</f>
        <v>https://www.ogol.com.br/jogo.php?id=9415460</v>
      </c>
      <c r="B506" s="1">
        <v>505</v>
      </c>
      <c r="C506" s="1">
        <v>219</v>
      </c>
      <c r="D506" s="1" t="str">
        <f>_xlfn.XLOOKUP(C506,Jogos!A:A,Jogos!M:M)</f>
        <v>Brasileiro Sub-17 2023</v>
      </c>
      <c r="E506" s="1">
        <v>16</v>
      </c>
      <c r="F506" t="s">
        <v>127</v>
      </c>
      <c r="G506" s="1">
        <v>51</v>
      </c>
      <c r="I506" s="1">
        <f>IF(IF(H506="",_xlfn.XLOOKUP(C506,Jogos!$A:$A,Jogos!$P:$P)-G506,H506)&lt;0,0,IF(H506="",_xlfn.XLOOKUP(C506,Jogos!$A:$A,Jogos!$P:$P)-G506,H506))</f>
        <v>39</v>
      </c>
    </row>
    <row r="507" spans="1:9" x14ac:dyDescent="0.25">
      <c r="A507" s="2" t="str">
        <f>_xlfn.XLOOKUP(C507,Jogos!A:A,Jogos!B:B)</f>
        <v>https://www.ogol.com.br/jogo.php?id=9415460</v>
      </c>
      <c r="B507" s="1">
        <v>506</v>
      </c>
      <c r="C507" s="1">
        <v>219</v>
      </c>
      <c r="D507" s="1" t="str">
        <f>_xlfn.XLOOKUP(C507,Jogos!A:A,Jogos!M:M)</f>
        <v>Brasileiro Sub-17 2023</v>
      </c>
      <c r="E507" s="1">
        <v>17</v>
      </c>
      <c r="F507" t="s">
        <v>129</v>
      </c>
      <c r="G507" s="1">
        <v>46</v>
      </c>
      <c r="I507" s="1">
        <f>IF(IF(H507="",_xlfn.XLOOKUP(C507,Jogos!$A:$A,Jogos!$P:$P)-G507,H507)&lt;0,0,IF(H507="",_xlfn.XLOOKUP(C507,Jogos!$A:$A,Jogos!$P:$P)-G507,H507))</f>
        <v>44</v>
      </c>
    </row>
    <row r="508" spans="1:9" x14ac:dyDescent="0.25">
      <c r="A508" s="2" t="str">
        <f>_xlfn.XLOOKUP(C508,Jogos!A:A,Jogos!B:B)</f>
        <v>https://www.ogol.com.br/jogo.php?id=9415460</v>
      </c>
      <c r="B508" s="1">
        <v>507</v>
      </c>
      <c r="C508" s="1">
        <v>219</v>
      </c>
      <c r="D508" s="1" t="str">
        <f>_xlfn.XLOOKUP(C508,Jogos!A:A,Jogos!M:M)</f>
        <v>Brasileiro Sub-17 2023</v>
      </c>
      <c r="E508" s="1">
        <v>18</v>
      </c>
      <c r="F508" t="s">
        <v>187</v>
      </c>
      <c r="I508" s="1">
        <f>IF(IF(H508="",_xlfn.XLOOKUP(C508,Jogos!$A:$A,Jogos!$P:$P)-G508,H508)&lt;0,0,IF(H508="",_xlfn.XLOOKUP(C508,Jogos!$A:$A,Jogos!$P:$P)-G508,H508))</f>
        <v>90</v>
      </c>
    </row>
    <row r="509" spans="1:9" x14ac:dyDescent="0.25">
      <c r="A509" s="2" t="str">
        <f>_xlfn.XLOOKUP(C509,Jogos!A:A,Jogos!B:B)</f>
        <v>https://www.ogol.com.br/jogo.php?id=9415460</v>
      </c>
      <c r="B509" s="1">
        <v>508</v>
      </c>
      <c r="C509" s="1">
        <v>219</v>
      </c>
      <c r="D509" s="1" t="str">
        <f>_xlfn.XLOOKUP(C509,Jogos!A:A,Jogos!M:M)</f>
        <v>Brasileiro Sub-17 2023</v>
      </c>
      <c r="E509" s="1">
        <v>19</v>
      </c>
      <c r="F509" t="s">
        <v>224</v>
      </c>
      <c r="G509" s="1">
        <v>77</v>
      </c>
      <c r="I509" s="1">
        <f>IF(IF(H509="",_xlfn.XLOOKUP(C509,Jogos!$A:$A,Jogos!$P:$P)-G509,H509)&lt;0,0,IF(H509="",_xlfn.XLOOKUP(C509,Jogos!$A:$A,Jogos!$P:$P)-G509,H509))</f>
        <v>13</v>
      </c>
    </row>
    <row r="510" spans="1:9" x14ac:dyDescent="0.25">
      <c r="A510" s="2" t="str">
        <f>_xlfn.XLOOKUP(C510,Jogos!A:A,Jogos!B:B)</f>
        <v>https://www.ogol.com.br/jogo.php?id=9415460</v>
      </c>
      <c r="B510" s="1">
        <v>509</v>
      </c>
      <c r="C510" s="1">
        <v>219</v>
      </c>
      <c r="D510" s="1" t="str">
        <f>_xlfn.XLOOKUP(C510,Jogos!A:A,Jogos!M:M)</f>
        <v>Brasileiro Sub-17 2023</v>
      </c>
      <c r="E510" s="1">
        <v>23</v>
      </c>
      <c r="F510" t="s">
        <v>128</v>
      </c>
      <c r="I510" s="1">
        <f>IF(IF(H510="",_xlfn.XLOOKUP(C510,Jogos!$A:$A,Jogos!$P:$P)-G510,H510)&lt;0,0,IF(H510="",_xlfn.XLOOKUP(C510,Jogos!$A:$A,Jogos!$P:$P)-G510,H510))</f>
        <v>90</v>
      </c>
    </row>
    <row r="511" spans="1:9" x14ac:dyDescent="0.25">
      <c r="A511" s="2" t="str">
        <f>_xlfn.XLOOKUP(C511,Jogos!A:A,Jogos!B:B)</f>
        <v>https://www.ogol.com.br/jogo.php?id=9415460</v>
      </c>
      <c r="B511" s="1">
        <v>510</v>
      </c>
      <c r="C511" s="1">
        <v>219</v>
      </c>
      <c r="D511" s="1" t="str">
        <f>_xlfn.XLOOKUP(C511,Jogos!A:A,Jogos!M:M)</f>
        <v>Brasileiro Sub-17 2023</v>
      </c>
      <c r="E511" s="1">
        <v>21</v>
      </c>
      <c r="F511" t="s">
        <v>220</v>
      </c>
      <c r="I511" s="1">
        <f>IF(IF(H511="",_xlfn.XLOOKUP(C511,Jogos!$A:$A,Jogos!$P:$P)-G511,H511)&lt;0,0,IF(H511="",_xlfn.XLOOKUP(C511,Jogos!$A:$A,Jogos!$P:$P)-G511,H511))</f>
        <v>90</v>
      </c>
    </row>
    <row r="512" spans="1:9" x14ac:dyDescent="0.25">
      <c r="A512" s="2" t="str">
        <f>_xlfn.XLOOKUP(C512,Jogos!A:A,Jogos!B:B)</f>
        <v>https://www.ogol.com.br/jogo.php?id=9415460</v>
      </c>
      <c r="B512" s="1">
        <v>511</v>
      </c>
      <c r="C512" s="1">
        <v>219</v>
      </c>
      <c r="D512" s="1" t="str">
        <f>_xlfn.XLOOKUP(C512,Jogos!A:A,Jogos!M:M)</f>
        <v>Brasileiro Sub-17 2023</v>
      </c>
      <c r="E512" s="1">
        <v>20</v>
      </c>
      <c r="F512" t="s">
        <v>192</v>
      </c>
      <c r="G512" s="1">
        <v>62</v>
      </c>
      <c r="I512" s="1">
        <f>IF(IF(H512="",_xlfn.XLOOKUP(C512,Jogos!$A:$A,Jogos!$P:$P)-G512,H512)&lt;0,0,IF(H512="",_xlfn.XLOOKUP(C512,Jogos!$A:$A,Jogos!$P:$P)-G512,H512))</f>
        <v>28</v>
      </c>
    </row>
    <row r="513" spans="1:9" x14ac:dyDescent="0.25">
      <c r="A513" s="2" t="str">
        <f>_xlfn.XLOOKUP(C513,Jogos!A:A,Jogos!B:B)</f>
        <v>https://www.ogol.com.br/jogo.php?id=9415460</v>
      </c>
      <c r="B513" s="1">
        <v>512</v>
      </c>
      <c r="C513" s="1">
        <v>219</v>
      </c>
      <c r="D513" s="1" t="str">
        <f>_xlfn.XLOOKUP(C513,Jogos!A:A,Jogos!M:M)</f>
        <v>Brasileiro Sub-17 2023</v>
      </c>
      <c r="E513" s="1">
        <v>22</v>
      </c>
      <c r="F513" t="s">
        <v>132</v>
      </c>
      <c r="I513" s="1">
        <f>IF(IF(H513="",_xlfn.XLOOKUP(C513,Jogos!$A:$A,Jogos!$P:$P)-G513,H513)&lt;0,0,IF(H513="",_xlfn.XLOOKUP(C513,Jogos!$A:$A,Jogos!$P:$P)-G513,H513))</f>
        <v>90</v>
      </c>
    </row>
    <row r="514" spans="1:9" x14ac:dyDescent="0.25">
      <c r="A514" s="2" t="str">
        <f>_xlfn.XLOOKUP(C514,Jogos!A:A,Jogos!B:B)</f>
        <v>https://www.ogol.com.br/jogo.php?id=9523157</v>
      </c>
      <c r="B514" s="1">
        <v>513</v>
      </c>
      <c r="C514" s="1">
        <v>220</v>
      </c>
      <c r="D514" s="1" t="str">
        <f>_xlfn.XLOOKUP(C514,Jogos!A:A,Jogos!M:M)</f>
        <v>Paulista Sub-17 2023</v>
      </c>
      <c r="E514" s="1">
        <v>1</v>
      </c>
      <c r="F514" t="s">
        <v>124</v>
      </c>
      <c r="I514" s="1">
        <f>IF(IF(H514="",_xlfn.XLOOKUP(C514,Jogos!$A:$A,Jogos!$P:$P)-G514,H514)&lt;0,0,IF(H514="",_xlfn.XLOOKUP(C514,Jogos!$A:$A,Jogos!$P:$P)-G514,H514))</f>
        <v>80</v>
      </c>
    </row>
    <row r="515" spans="1:9" x14ac:dyDescent="0.25">
      <c r="A515" s="2" t="str">
        <f>_xlfn.XLOOKUP(C515,Jogos!A:A,Jogos!B:B)</f>
        <v>https://www.ogol.com.br/jogo.php?id=9523157</v>
      </c>
      <c r="B515" s="1">
        <v>514</v>
      </c>
      <c r="C515" s="1">
        <v>220</v>
      </c>
      <c r="D515" s="1" t="str">
        <f>_xlfn.XLOOKUP(C515,Jogos!A:A,Jogos!M:M)</f>
        <v>Paulista Sub-17 2023</v>
      </c>
      <c r="E515" s="1">
        <v>2</v>
      </c>
      <c r="F515" t="s">
        <v>223</v>
      </c>
      <c r="H515" s="1">
        <v>52</v>
      </c>
      <c r="I515" s="1">
        <f>IF(IF(H515="",_xlfn.XLOOKUP(C515,Jogos!$A:$A,Jogos!$P:$P)-G515,H515)&lt;0,0,IF(H515="",_xlfn.XLOOKUP(C515,Jogos!$A:$A,Jogos!$P:$P)-G515,H515))</f>
        <v>52</v>
      </c>
    </row>
    <row r="516" spans="1:9" x14ac:dyDescent="0.25">
      <c r="A516" s="2" t="str">
        <f>_xlfn.XLOOKUP(C516,Jogos!A:A,Jogos!B:B)</f>
        <v>https://www.ogol.com.br/jogo.php?id=9523157</v>
      </c>
      <c r="B516" s="1">
        <v>515</v>
      </c>
      <c r="C516" s="1">
        <v>220</v>
      </c>
      <c r="D516" s="1" t="str">
        <f>_xlfn.XLOOKUP(C516,Jogos!A:A,Jogos!M:M)</f>
        <v>Paulista Sub-17 2023</v>
      </c>
      <c r="E516" s="1">
        <v>3</v>
      </c>
      <c r="F516" t="s">
        <v>190</v>
      </c>
      <c r="I516" s="1">
        <f>IF(IF(H516="",_xlfn.XLOOKUP(C516,Jogos!$A:$A,Jogos!$P:$P)-G516,H516)&lt;0,0,IF(H516="",_xlfn.XLOOKUP(C516,Jogos!$A:$A,Jogos!$P:$P)-G516,H516))</f>
        <v>80</v>
      </c>
    </row>
    <row r="517" spans="1:9" x14ac:dyDescent="0.25">
      <c r="A517" s="2" t="str">
        <f>_xlfn.XLOOKUP(C517,Jogos!A:A,Jogos!B:B)</f>
        <v>https://www.ogol.com.br/jogo.php?id=9523157</v>
      </c>
      <c r="B517" s="1">
        <v>516</v>
      </c>
      <c r="C517" s="1">
        <v>220</v>
      </c>
      <c r="D517" s="1" t="str">
        <f>_xlfn.XLOOKUP(C517,Jogos!A:A,Jogos!M:M)</f>
        <v>Paulista Sub-17 2023</v>
      </c>
      <c r="E517" s="1">
        <v>4</v>
      </c>
      <c r="F517" t="s">
        <v>126</v>
      </c>
      <c r="I517" s="1">
        <f>IF(IF(H517="",_xlfn.XLOOKUP(C517,Jogos!$A:$A,Jogos!$P:$P)-G517,H517)&lt;0,0,IF(H517="",_xlfn.XLOOKUP(C517,Jogos!$A:$A,Jogos!$P:$P)-G517,H517))</f>
        <v>80</v>
      </c>
    </row>
    <row r="518" spans="1:9" x14ac:dyDescent="0.25">
      <c r="A518" s="2" t="str">
        <f>_xlfn.XLOOKUP(C518,Jogos!A:A,Jogos!B:B)</f>
        <v>https://www.ogol.com.br/jogo.php?id=9523157</v>
      </c>
      <c r="B518" s="1">
        <v>517</v>
      </c>
      <c r="C518" s="1">
        <v>220</v>
      </c>
      <c r="D518" s="1" t="str">
        <f>_xlfn.XLOOKUP(C518,Jogos!A:A,Jogos!M:M)</f>
        <v>Paulista Sub-17 2023</v>
      </c>
      <c r="E518" s="1">
        <v>6</v>
      </c>
      <c r="F518" t="s">
        <v>136</v>
      </c>
      <c r="H518" s="1">
        <v>52</v>
      </c>
      <c r="I518" s="1">
        <f>IF(IF(H518="",_xlfn.XLOOKUP(C518,Jogos!$A:$A,Jogos!$P:$P)-G518,H518)&lt;0,0,IF(H518="",_xlfn.XLOOKUP(C518,Jogos!$A:$A,Jogos!$P:$P)-G518,H518))</f>
        <v>52</v>
      </c>
    </row>
    <row r="519" spans="1:9" x14ac:dyDescent="0.25">
      <c r="A519" s="2" t="str">
        <f>_xlfn.XLOOKUP(C519,Jogos!A:A,Jogos!B:B)</f>
        <v>https://www.ogol.com.br/jogo.php?id=9523157</v>
      </c>
      <c r="B519" s="1">
        <v>518</v>
      </c>
      <c r="C519" s="1">
        <v>220</v>
      </c>
      <c r="D519" s="1" t="str">
        <f>_xlfn.XLOOKUP(C519,Jogos!A:A,Jogos!M:M)</f>
        <v>Paulista Sub-17 2023</v>
      </c>
      <c r="E519" s="1">
        <v>5</v>
      </c>
      <c r="F519" t="s">
        <v>127</v>
      </c>
      <c r="H519" s="1">
        <v>52</v>
      </c>
      <c r="I519" s="1">
        <f>IF(IF(H519="",_xlfn.XLOOKUP(C519,Jogos!$A:$A,Jogos!$P:$P)-G519,H519)&lt;0,0,IF(H519="",_xlfn.XLOOKUP(C519,Jogos!$A:$A,Jogos!$P:$P)-G519,H519))</f>
        <v>52</v>
      </c>
    </row>
    <row r="520" spans="1:9" x14ac:dyDescent="0.25">
      <c r="A520" s="2" t="str">
        <f>_xlfn.XLOOKUP(C520,Jogos!A:A,Jogos!B:B)</f>
        <v>https://www.ogol.com.br/jogo.php?id=9523157</v>
      </c>
      <c r="B520" s="1">
        <v>519</v>
      </c>
      <c r="C520" s="1">
        <v>220</v>
      </c>
      <c r="D520" s="1" t="str">
        <f>_xlfn.XLOOKUP(C520,Jogos!A:A,Jogos!M:M)</f>
        <v>Paulista Sub-17 2023</v>
      </c>
      <c r="E520" s="1">
        <v>7</v>
      </c>
      <c r="F520" t="s">
        <v>131</v>
      </c>
      <c r="H520" s="1">
        <v>52</v>
      </c>
      <c r="I520" s="1">
        <f>IF(IF(H520="",_xlfn.XLOOKUP(C520,Jogos!$A:$A,Jogos!$P:$P)-G520,H520)&lt;0,0,IF(H520="",_xlfn.XLOOKUP(C520,Jogos!$A:$A,Jogos!$P:$P)-G520,H520))</f>
        <v>52</v>
      </c>
    </row>
    <row r="521" spans="1:9" x14ac:dyDescent="0.25">
      <c r="A521" s="2" t="str">
        <f>_xlfn.XLOOKUP(C521,Jogos!A:A,Jogos!B:B)</f>
        <v>https://www.ogol.com.br/jogo.php?id=9523157</v>
      </c>
      <c r="B521" s="1">
        <v>520</v>
      </c>
      <c r="C521" s="1">
        <v>220</v>
      </c>
      <c r="D521" s="1" t="str">
        <f>_xlfn.XLOOKUP(C521,Jogos!A:A,Jogos!M:M)</f>
        <v>Paulista Sub-17 2023</v>
      </c>
      <c r="E521" s="1">
        <v>8</v>
      </c>
      <c r="F521" t="s">
        <v>193</v>
      </c>
      <c r="I521" s="1">
        <f>IF(IF(H521="",_xlfn.XLOOKUP(C521,Jogos!$A:$A,Jogos!$P:$P)-G521,H521)&lt;0,0,IF(H521="",_xlfn.XLOOKUP(C521,Jogos!$A:$A,Jogos!$P:$P)-G521,H521))</f>
        <v>80</v>
      </c>
    </row>
    <row r="522" spans="1:9" x14ac:dyDescent="0.25">
      <c r="A522" s="2" t="str">
        <f>_xlfn.XLOOKUP(C522,Jogos!A:A,Jogos!B:B)</f>
        <v>https://www.ogol.com.br/jogo.php?id=9523157</v>
      </c>
      <c r="B522" s="1">
        <v>521</v>
      </c>
      <c r="C522" s="1">
        <v>220</v>
      </c>
      <c r="D522" s="1" t="str">
        <f>_xlfn.XLOOKUP(C522,Jogos!A:A,Jogos!M:M)</f>
        <v>Paulista Sub-17 2023</v>
      </c>
      <c r="E522" s="1">
        <v>10</v>
      </c>
      <c r="F522" t="s">
        <v>130</v>
      </c>
      <c r="H522" s="1">
        <v>52</v>
      </c>
      <c r="I522" s="1">
        <f>IF(IF(H522="",_xlfn.XLOOKUP(C522,Jogos!$A:$A,Jogos!$P:$P)-G522,H522)&lt;0,0,IF(H522="",_xlfn.XLOOKUP(C522,Jogos!$A:$A,Jogos!$P:$P)-G522,H522))</f>
        <v>52</v>
      </c>
    </row>
    <row r="523" spans="1:9" x14ac:dyDescent="0.25">
      <c r="A523" s="2" t="str">
        <f>_xlfn.XLOOKUP(C523,Jogos!A:A,Jogos!B:B)</f>
        <v>https://www.ogol.com.br/jogo.php?id=9523157</v>
      </c>
      <c r="B523" s="1">
        <v>522</v>
      </c>
      <c r="C523" s="1">
        <v>220</v>
      </c>
      <c r="D523" s="1" t="str">
        <f>_xlfn.XLOOKUP(C523,Jogos!A:A,Jogos!M:M)</f>
        <v>Paulista Sub-17 2023</v>
      </c>
      <c r="E523" s="1">
        <v>11</v>
      </c>
      <c r="F523" t="s">
        <v>139</v>
      </c>
      <c r="H523" s="1">
        <v>52</v>
      </c>
      <c r="I523" s="1">
        <f>IF(IF(H523="",_xlfn.XLOOKUP(C523,Jogos!$A:$A,Jogos!$P:$P)-G523,H523)&lt;0,0,IF(H523="",_xlfn.XLOOKUP(C523,Jogos!$A:$A,Jogos!$P:$P)-G523,H523))</f>
        <v>52</v>
      </c>
    </row>
    <row r="524" spans="1:9" x14ac:dyDescent="0.25">
      <c r="A524" s="2" t="str">
        <f>_xlfn.XLOOKUP(C524,Jogos!A:A,Jogos!B:B)</f>
        <v>https://www.ogol.com.br/jogo.php?id=9523157</v>
      </c>
      <c r="B524" s="1">
        <v>523</v>
      </c>
      <c r="C524" s="1">
        <v>220</v>
      </c>
      <c r="D524" s="1" t="str">
        <f>_xlfn.XLOOKUP(C524,Jogos!A:A,Jogos!M:M)</f>
        <v>Paulista Sub-17 2023</v>
      </c>
      <c r="E524" s="1">
        <v>9</v>
      </c>
      <c r="F524" t="s">
        <v>141</v>
      </c>
      <c r="H524" s="1">
        <v>41</v>
      </c>
      <c r="I524" s="1">
        <f>IF(IF(H524="",_xlfn.XLOOKUP(C524,Jogos!$A:$A,Jogos!$P:$P)-G524,H524)&lt;0,0,IF(H524="",_xlfn.XLOOKUP(C524,Jogos!$A:$A,Jogos!$P:$P)-G524,H524))</f>
        <v>41</v>
      </c>
    </row>
    <row r="525" spans="1:9" x14ac:dyDescent="0.25">
      <c r="A525" s="2" t="str">
        <f>_xlfn.XLOOKUP(C525,Jogos!A:A,Jogos!B:B)</f>
        <v>https://www.ogol.com.br/jogo.php?id=9523157</v>
      </c>
      <c r="B525" s="1">
        <v>524</v>
      </c>
      <c r="C525" s="1">
        <v>220</v>
      </c>
      <c r="D525" s="1" t="str">
        <f>_xlfn.XLOOKUP(C525,Jogos!A:A,Jogos!M:M)</f>
        <v>Paulista Sub-17 2023</v>
      </c>
      <c r="E525" s="1">
        <v>12</v>
      </c>
      <c r="F525" t="s">
        <v>134</v>
      </c>
      <c r="I525" s="1">
        <f>IF(IF(H525="",_xlfn.XLOOKUP(C525,Jogos!$A:$A,Jogos!$P:$P)-G525,H525)&lt;0,0,IF(H525="",_xlfn.XLOOKUP(C525,Jogos!$A:$A,Jogos!$P:$P)-G525,H525))</f>
        <v>80</v>
      </c>
    </row>
    <row r="526" spans="1:9" x14ac:dyDescent="0.25">
      <c r="A526" s="2" t="str">
        <f>_xlfn.XLOOKUP(C526,Jogos!A:A,Jogos!B:B)</f>
        <v>https://www.ogol.com.br/jogo.php?id=9523157</v>
      </c>
      <c r="B526" s="1">
        <v>525</v>
      </c>
      <c r="C526" s="1">
        <v>220</v>
      </c>
      <c r="D526" s="1" t="str">
        <f>_xlfn.XLOOKUP(C526,Jogos!A:A,Jogos!M:M)</f>
        <v>Paulista Sub-17 2023</v>
      </c>
      <c r="E526" s="1">
        <v>13</v>
      </c>
      <c r="F526" t="s">
        <v>135</v>
      </c>
      <c r="G526" s="1">
        <v>52</v>
      </c>
      <c r="I526" s="1">
        <f>IF(IF(H526="",_xlfn.XLOOKUP(C526,Jogos!$A:$A,Jogos!$P:$P)-G526,H526)&lt;0,0,IF(H526="",_xlfn.XLOOKUP(C526,Jogos!$A:$A,Jogos!$P:$P)-G526,H526))</f>
        <v>28</v>
      </c>
    </row>
    <row r="527" spans="1:9" x14ac:dyDescent="0.25">
      <c r="A527" s="2" t="str">
        <f>_xlfn.XLOOKUP(C527,Jogos!A:A,Jogos!B:B)</f>
        <v>https://www.ogol.com.br/jogo.php?id=9523157</v>
      </c>
      <c r="B527" s="1">
        <v>526</v>
      </c>
      <c r="C527" s="1">
        <v>220</v>
      </c>
      <c r="D527" s="1" t="str">
        <f>_xlfn.XLOOKUP(C527,Jogos!A:A,Jogos!M:M)</f>
        <v>Paulista Sub-17 2023</v>
      </c>
      <c r="E527" s="1">
        <v>14</v>
      </c>
      <c r="F527" t="s">
        <v>189</v>
      </c>
      <c r="I527" s="1">
        <f>IF(IF(H527="",_xlfn.XLOOKUP(C527,Jogos!$A:$A,Jogos!$P:$P)-G527,H527)&lt;0,0,IF(H527="",_xlfn.XLOOKUP(C527,Jogos!$A:$A,Jogos!$P:$P)-G527,H527))</f>
        <v>80</v>
      </c>
    </row>
    <row r="528" spans="1:9" x14ac:dyDescent="0.25">
      <c r="A528" s="2" t="str">
        <f>_xlfn.XLOOKUP(C528,Jogos!A:A,Jogos!B:B)</f>
        <v>https://www.ogol.com.br/jogo.php?id=9523157</v>
      </c>
      <c r="B528" s="1">
        <v>527</v>
      </c>
      <c r="C528" s="1">
        <v>220</v>
      </c>
      <c r="D528" s="1" t="str">
        <f>_xlfn.XLOOKUP(C528,Jogos!A:A,Jogos!M:M)</f>
        <v>Paulista Sub-17 2023</v>
      </c>
      <c r="E528" s="1">
        <v>15</v>
      </c>
      <c r="F528" t="s">
        <v>188</v>
      </c>
      <c r="G528" s="1">
        <v>52</v>
      </c>
      <c r="I528" s="1">
        <f>IF(IF(H528="",_xlfn.XLOOKUP(C528,Jogos!$A:$A,Jogos!$P:$P)-G528,H528)&lt;0,0,IF(H528="",_xlfn.XLOOKUP(C528,Jogos!$A:$A,Jogos!$P:$P)-G528,H528))</f>
        <v>28</v>
      </c>
    </row>
    <row r="529" spans="1:9" x14ac:dyDescent="0.25">
      <c r="A529" s="2" t="str">
        <f>_xlfn.XLOOKUP(C529,Jogos!A:A,Jogos!B:B)</f>
        <v>https://www.ogol.com.br/jogo.php?id=9523157</v>
      </c>
      <c r="B529" s="1">
        <v>528</v>
      </c>
      <c r="C529" s="1">
        <v>220</v>
      </c>
      <c r="D529" s="1" t="str">
        <f>_xlfn.XLOOKUP(C529,Jogos!A:A,Jogos!M:M)</f>
        <v>Paulista Sub-17 2023</v>
      </c>
      <c r="E529" s="1">
        <v>16</v>
      </c>
      <c r="F529" t="s">
        <v>194</v>
      </c>
      <c r="G529" s="1">
        <v>52</v>
      </c>
      <c r="I529" s="1">
        <f>IF(IF(H529="",_xlfn.XLOOKUP(C529,Jogos!$A:$A,Jogos!$P:$P)-G529,H529)&lt;0,0,IF(H529="",_xlfn.XLOOKUP(C529,Jogos!$A:$A,Jogos!$P:$P)-G529,H529))</f>
        <v>28</v>
      </c>
    </row>
    <row r="530" spans="1:9" x14ac:dyDescent="0.25">
      <c r="A530" s="2" t="str">
        <f>_xlfn.XLOOKUP(C530,Jogos!A:A,Jogos!B:B)</f>
        <v>https://www.ogol.com.br/jogo.php?id=9523157</v>
      </c>
      <c r="B530" s="1">
        <v>529</v>
      </c>
      <c r="C530" s="1">
        <v>220</v>
      </c>
      <c r="D530" s="1" t="str">
        <f>_xlfn.XLOOKUP(C530,Jogos!A:A,Jogos!M:M)</f>
        <v>Paulista Sub-17 2023</v>
      </c>
      <c r="E530" s="1">
        <v>17</v>
      </c>
      <c r="F530" t="s">
        <v>187</v>
      </c>
      <c r="G530" s="1">
        <v>52</v>
      </c>
      <c r="I530" s="1">
        <f>IF(IF(H530="",_xlfn.XLOOKUP(C530,Jogos!$A:$A,Jogos!$P:$P)-G530,H530)&lt;0,0,IF(H530="",_xlfn.XLOOKUP(C530,Jogos!$A:$A,Jogos!$P:$P)-G530,H530))</f>
        <v>28</v>
      </c>
    </row>
    <row r="531" spans="1:9" x14ac:dyDescent="0.25">
      <c r="A531" s="2" t="str">
        <f>_xlfn.XLOOKUP(C531,Jogos!A:A,Jogos!B:B)</f>
        <v>https://www.ogol.com.br/jogo.php?id=9523157</v>
      </c>
      <c r="B531" s="1">
        <v>530</v>
      </c>
      <c r="C531" s="1">
        <v>220</v>
      </c>
      <c r="D531" s="1" t="str">
        <f>_xlfn.XLOOKUP(C531,Jogos!A:A,Jogos!M:M)</f>
        <v>Paulista Sub-17 2023</v>
      </c>
      <c r="E531" s="1">
        <v>20</v>
      </c>
      <c r="F531" t="s">
        <v>133</v>
      </c>
      <c r="G531" s="1">
        <v>52</v>
      </c>
      <c r="I531" s="1">
        <f>IF(IF(H531="",_xlfn.XLOOKUP(C531,Jogos!$A:$A,Jogos!$P:$P)-G531,H531)&lt;0,0,IF(H531="",_xlfn.XLOOKUP(C531,Jogos!$A:$A,Jogos!$P:$P)-G531,H531))</f>
        <v>28</v>
      </c>
    </row>
    <row r="532" spans="1:9" x14ac:dyDescent="0.25">
      <c r="A532" s="2" t="str">
        <f>_xlfn.XLOOKUP(C532,Jogos!A:A,Jogos!B:B)</f>
        <v>https://www.ogol.com.br/jogo.php?id=9523157</v>
      </c>
      <c r="B532" s="1">
        <v>531</v>
      </c>
      <c r="C532" s="1">
        <v>220</v>
      </c>
      <c r="D532" s="1" t="str">
        <f>_xlfn.XLOOKUP(C532,Jogos!A:A,Jogos!M:M)</f>
        <v>Paulista Sub-17 2023</v>
      </c>
      <c r="E532" s="1">
        <v>18</v>
      </c>
      <c r="F532" t="s">
        <v>220</v>
      </c>
      <c r="G532" s="1">
        <v>52</v>
      </c>
      <c r="I532" s="1">
        <f>IF(IF(H532="",_xlfn.XLOOKUP(C532,Jogos!$A:$A,Jogos!$P:$P)-G532,H532)&lt;0,0,IF(H532="",_xlfn.XLOOKUP(C532,Jogos!$A:$A,Jogos!$P:$P)-G532,H532))</f>
        <v>28</v>
      </c>
    </row>
    <row r="533" spans="1:9" x14ac:dyDescent="0.25">
      <c r="A533" s="2" t="str">
        <f>_xlfn.XLOOKUP(C533,Jogos!A:A,Jogos!B:B)</f>
        <v>https://www.ogol.com.br/jogo.php?id=9523157</v>
      </c>
      <c r="B533" s="1">
        <v>532</v>
      </c>
      <c r="C533" s="1">
        <v>220</v>
      </c>
      <c r="D533" s="1" t="str">
        <f>_xlfn.XLOOKUP(C533,Jogos!A:A,Jogos!M:M)</f>
        <v>Paulista Sub-17 2023</v>
      </c>
      <c r="E533" s="1">
        <v>19</v>
      </c>
      <c r="F533" t="s">
        <v>192</v>
      </c>
      <c r="G533" s="1">
        <v>41</v>
      </c>
      <c r="I533" s="1">
        <f>IF(IF(H533="",_xlfn.XLOOKUP(C533,Jogos!$A:$A,Jogos!$P:$P)-G533,H533)&lt;0,0,IF(H533="",_xlfn.XLOOKUP(C533,Jogos!$A:$A,Jogos!$P:$P)-G533,H533))</f>
        <v>39</v>
      </c>
    </row>
    <row r="534" spans="1:9" x14ac:dyDescent="0.25">
      <c r="A534" s="2" t="str">
        <f>_xlfn.XLOOKUP(C534,Jogos!A:A,Jogos!B:B)</f>
        <v>https://www.ogol.com.br/jogo.php?id=9415470</v>
      </c>
      <c r="B534" s="1">
        <v>533</v>
      </c>
      <c r="C534" s="1">
        <v>221</v>
      </c>
      <c r="D534" s="1" t="str">
        <f>_xlfn.XLOOKUP(C534,Jogos!A:A,Jogos!M:M)</f>
        <v>Brasileiro Sub-17 2023</v>
      </c>
      <c r="E534" s="1">
        <v>1</v>
      </c>
      <c r="F534" t="s">
        <v>124</v>
      </c>
      <c r="I534" s="1">
        <f>IF(IF(H534="",_xlfn.XLOOKUP(C534,Jogos!$A:$A,Jogos!$P:$P)-G534,H534)&lt;0,0,IF(H534="",_xlfn.XLOOKUP(C534,Jogos!$A:$A,Jogos!$P:$P)-G534,H534))</f>
        <v>90</v>
      </c>
    </row>
    <row r="535" spans="1:9" x14ac:dyDescent="0.25">
      <c r="A535" s="2" t="str">
        <f>_xlfn.XLOOKUP(C535,Jogos!A:A,Jogos!B:B)</f>
        <v>https://www.ogol.com.br/jogo.php?id=9415470</v>
      </c>
      <c r="B535" s="1">
        <v>534</v>
      </c>
      <c r="C535" s="1">
        <v>221</v>
      </c>
      <c r="D535" s="1" t="str">
        <f>_xlfn.XLOOKUP(C535,Jogos!A:A,Jogos!M:M)</f>
        <v>Brasileiro Sub-17 2023</v>
      </c>
      <c r="E535" s="1">
        <v>4</v>
      </c>
      <c r="F535" t="s">
        <v>195</v>
      </c>
      <c r="I535" s="1">
        <f>IF(IF(H535="",_xlfn.XLOOKUP(C535,Jogos!$A:$A,Jogos!$P:$P)-G535,H535)&lt;0,0,IF(H535="",_xlfn.XLOOKUP(C535,Jogos!$A:$A,Jogos!$P:$P)-G535,H535))</f>
        <v>90</v>
      </c>
    </row>
    <row r="536" spans="1:9" x14ac:dyDescent="0.25">
      <c r="A536" s="2" t="str">
        <f>_xlfn.XLOOKUP(C536,Jogos!A:A,Jogos!B:B)</f>
        <v>https://www.ogol.com.br/jogo.php?id=9415470</v>
      </c>
      <c r="B536" s="1">
        <v>535</v>
      </c>
      <c r="C536" s="1">
        <v>221</v>
      </c>
      <c r="D536" s="1" t="str">
        <f>_xlfn.XLOOKUP(C536,Jogos!A:A,Jogos!M:M)</f>
        <v>Brasileiro Sub-17 2023</v>
      </c>
      <c r="E536" s="1">
        <v>2</v>
      </c>
      <c r="F536" t="s">
        <v>189</v>
      </c>
      <c r="I536" s="1">
        <f>IF(IF(H536="",_xlfn.XLOOKUP(C536,Jogos!$A:$A,Jogos!$P:$P)-G536,H536)&lt;0,0,IF(H536="",_xlfn.XLOOKUP(C536,Jogos!$A:$A,Jogos!$P:$P)-G536,H536))</f>
        <v>90</v>
      </c>
    </row>
    <row r="537" spans="1:9" x14ac:dyDescent="0.25">
      <c r="A537" s="2" t="str">
        <f>_xlfn.XLOOKUP(C537,Jogos!A:A,Jogos!B:B)</f>
        <v>https://www.ogol.com.br/jogo.php?id=9415470</v>
      </c>
      <c r="B537" s="1">
        <v>536</v>
      </c>
      <c r="C537" s="1">
        <v>221</v>
      </c>
      <c r="D537" s="1" t="str">
        <f>_xlfn.XLOOKUP(C537,Jogos!A:A,Jogos!M:M)</f>
        <v>Brasileiro Sub-17 2023</v>
      </c>
      <c r="E537" s="1">
        <v>3</v>
      </c>
      <c r="F537" t="s">
        <v>126</v>
      </c>
      <c r="I537" s="1">
        <f>IF(IF(H537="",_xlfn.XLOOKUP(C537,Jogos!$A:$A,Jogos!$P:$P)-G537,H537)&lt;0,0,IF(H537="",_xlfn.XLOOKUP(C537,Jogos!$A:$A,Jogos!$P:$P)-G537,H537))</f>
        <v>90</v>
      </c>
    </row>
    <row r="538" spans="1:9" x14ac:dyDescent="0.25">
      <c r="A538" s="2" t="str">
        <f>_xlfn.XLOOKUP(C538,Jogos!A:A,Jogos!B:B)</f>
        <v>https://www.ogol.com.br/jogo.php?id=9415470</v>
      </c>
      <c r="B538" s="1">
        <v>537</v>
      </c>
      <c r="C538" s="1">
        <v>221</v>
      </c>
      <c r="D538" s="1" t="str">
        <f>_xlfn.XLOOKUP(C538,Jogos!A:A,Jogos!M:M)</f>
        <v>Brasileiro Sub-17 2023</v>
      </c>
      <c r="E538" s="1">
        <v>6</v>
      </c>
      <c r="F538" t="s">
        <v>136</v>
      </c>
      <c r="I538" s="1">
        <f>IF(IF(H538="",_xlfn.XLOOKUP(C538,Jogos!$A:$A,Jogos!$P:$P)-G538,H538)&lt;0,0,IF(H538="",_xlfn.XLOOKUP(C538,Jogos!$A:$A,Jogos!$P:$P)-G538,H538))</f>
        <v>90</v>
      </c>
    </row>
    <row r="539" spans="1:9" x14ac:dyDescent="0.25">
      <c r="A539" s="2" t="str">
        <f>_xlfn.XLOOKUP(C539,Jogos!A:A,Jogos!B:B)</f>
        <v>https://www.ogol.com.br/jogo.php?id=9415470</v>
      </c>
      <c r="B539" s="1">
        <v>538</v>
      </c>
      <c r="C539" s="1">
        <v>221</v>
      </c>
      <c r="D539" s="1" t="str">
        <f>_xlfn.XLOOKUP(C539,Jogos!A:A,Jogos!M:M)</f>
        <v>Brasileiro Sub-17 2023</v>
      </c>
      <c r="E539" s="1">
        <v>5</v>
      </c>
      <c r="F539" t="s">
        <v>127</v>
      </c>
      <c r="H539" s="1">
        <v>55</v>
      </c>
      <c r="I539" s="1">
        <f>IF(IF(H539="",_xlfn.XLOOKUP(C539,Jogos!$A:$A,Jogos!$P:$P)-G539,H539)&lt;0,0,IF(H539="",_xlfn.XLOOKUP(C539,Jogos!$A:$A,Jogos!$P:$P)-G539,H539))</f>
        <v>55</v>
      </c>
    </row>
    <row r="540" spans="1:9" x14ac:dyDescent="0.25">
      <c r="A540" s="2" t="str">
        <f>_xlfn.XLOOKUP(C540,Jogos!A:A,Jogos!B:B)</f>
        <v>https://www.ogol.com.br/jogo.php?id=9415470</v>
      </c>
      <c r="B540" s="1">
        <v>539</v>
      </c>
      <c r="C540" s="1">
        <v>221</v>
      </c>
      <c r="D540" s="1" t="str">
        <f>_xlfn.XLOOKUP(C540,Jogos!A:A,Jogos!M:M)</f>
        <v>Brasileiro Sub-17 2023</v>
      </c>
      <c r="E540" s="1">
        <v>7</v>
      </c>
      <c r="F540" t="s">
        <v>131</v>
      </c>
      <c r="H540" s="1">
        <v>61</v>
      </c>
      <c r="I540" s="1">
        <f>IF(IF(H540="",_xlfn.XLOOKUP(C540,Jogos!$A:$A,Jogos!$P:$P)-G540,H540)&lt;0,0,IF(H540="",_xlfn.XLOOKUP(C540,Jogos!$A:$A,Jogos!$P:$P)-G540,H540))</f>
        <v>61</v>
      </c>
    </row>
    <row r="541" spans="1:9" x14ac:dyDescent="0.25">
      <c r="A541" s="2" t="str">
        <f>_xlfn.XLOOKUP(C541,Jogos!A:A,Jogos!B:B)</f>
        <v>https://www.ogol.com.br/jogo.php?id=9415470</v>
      </c>
      <c r="B541" s="1">
        <v>540</v>
      </c>
      <c r="C541" s="1">
        <v>221</v>
      </c>
      <c r="D541" s="1" t="str">
        <f>_xlfn.XLOOKUP(C541,Jogos!A:A,Jogos!M:M)</f>
        <v>Brasileiro Sub-17 2023</v>
      </c>
      <c r="E541" s="1">
        <v>8</v>
      </c>
      <c r="F541" t="s">
        <v>129</v>
      </c>
      <c r="H541" s="1">
        <v>61</v>
      </c>
      <c r="I541" s="1">
        <f>IF(IF(H541="",_xlfn.XLOOKUP(C541,Jogos!$A:$A,Jogos!$P:$P)-G541,H541)&lt;0,0,IF(H541="",_xlfn.XLOOKUP(C541,Jogos!$A:$A,Jogos!$P:$P)-G541,H541))</f>
        <v>61</v>
      </c>
    </row>
    <row r="542" spans="1:9" x14ac:dyDescent="0.25">
      <c r="A542" s="2" t="str">
        <f>_xlfn.XLOOKUP(C542,Jogos!A:A,Jogos!B:B)</f>
        <v>https://www.ogol.com.br/jogo.php?id=9415470</v>
      </c>
      <c r="B542" s="1">
        <v>541</v>
      </c>
      <c r="C542" s="1">
        <v>221</v>
      </c>
      <c r="D542" s="1" t="str">
        <f>_xlfn.XLOOKUP(C542,Jogos!A:A,Jogos!M:M)</f>
        <v>Brasileiro Sub-17 2023</v>
      </c>
      <c r="E542" s="1">
        <v>10</v>
      </c>
      <c r="F542" t="s">
        <v>130</v>
      </c>
      <c r="H542" s="1">
        <v>46</v>
      </c>
      <c r="I542" s="1">
        <f>IF(IF(H542="",_xlfn.XLOOKUP(C542,Jogos!$A:$A,Jogos!$P:$P)-G542,H542)&lt;0,0,IF(H542="",_xlfn.XLOOKUP(C542,Jogos!$A:$A,Jogos!$P:$P)-G542,H542))</f>
        <v>46</v>
      </c>
    </row>
    <row r="543" spans="1:9" x14ac:dyDescent="0.25">
      <c r="A543" s="2" t="str">
        <f>_xlfn.XLOOKUP(C543,Jogos!A:A,Jogos!B:B)</f>
        <v>https://www.ogol.com.br/jogo.php?id=9415470</v>
      </c>
      <c r="B543" s="1">
        <v>542</v>
      </c>
      <c r="C543" s="1">
        <v>221</v>
      </c>
      <c r="D543" s="1" t="str">
        <f>_xlfn.XLOOKUP(C543,Jogos!A:A,Jogos!M:M)</f>
        <v>Brasileiro Sub-17 2023</v>
      </c>
      <c r="E543" s="1">
        <v>11</v>
      </c>
      <c r="F543" t="s">
        <v>139</v>
      </c>
      <c r="H543" s="1">
        <v>71</v>
      </c>
      <c r="I543" s="1">
        <f>IF(IF(H543="",_xlfn.XLOOKUP(C543,Jogos!$A:$A,Jogos!$P:$P)-G543,H543)&lt;0,0,IF(H543="",_xlfn.XLOOKUP(C543,Jogos!$A:$A,Jogos!$P:$P)-G543,H543))</f>
        <v>71</v>
      </c>
    </row>
    <row r="544" spans="1:9" x14ac:dyDescent="0.25">
      <c r="A544" s="2" t="str">
        <f>_xlfn.XLOOKUP(C544,Jogos!A:A,Jogos!B:B)</f>
        <v>https://www.ogol.com.br/jogo.php?id=9415470</v>
      </c>
      <c r="B544" s="1">
        <v>543</v>
      </c>
      <c r="C544" s="1">
        <v>221</v>
      </c>
      <c r="D544" s="1" t="str">
        <f>_xlfn.XLOOKUP(C544,Jogos!A:A,Jogos!M:M)</f>
        <v>Brasileiro Sub-17 2023</v>
      </c>
      <c r="E544" s="1">
        <v>9</v>
      </c>
      <c r="F544" t="s">
        <v>141</v>
      </c>
      <c r="H544" s="1">
        <v>71</v>
      </c>
      <c r="I544" s="1">
        <f>IF(IF(H544="",_xlfn.XLOOKUP(C544,Jogos!$A:$A,Jogos!$P:$P)-G544,H544)&lt;0,0,IF(H544="",_xlfn.XLOOKUP(C544,Jogos!$A:$A,Jogos!$P:$P)-G544,H544))</f>
        <v>71</v>
      </c>
    </row>
    <row r="545" spans="1:9" x14ac:dyDescent="0.25">
      <c r="A545" s="2" t="str">
        <f>_xlfn.XLOOKUP(C545,Jogos!A:A,Jogos!B:B)</f>
        <v>https://www.ogol.com.br/jogo.php?id=9415470</v>
      </c>
      <c r="B545" s="1">
        <v>544</v>
      </c>
      <c r="C545" s="1">
        <v>221</v>
      </c>
      <c r="D545" s="1" t="str">
        <f>_xlfn.XLOOKUP(C545,Jogos!A:A,Jogos!M:M)</f>
        <v>Brasileiro Sub-17 2023</v>
      </c>
      <c r="E545" s="1">
        <v>12</v>
      </c>
      <c r="F545" t="s">
        <v>191</v>
      </c>
      <c r="I545" s="1">
        <f>IF(IF(H545="",_xlfn.XLOOKUP(C545,Jogos!$A:$A,Jogos!$P:$P)-G545,H545)&lt;0,0,IF(H545="",_xlfn.XLOOKUP(C545,Jogos!$A:$A,Jogos!$P:$P)-G545,H545))</f>
        <v>90</v>
      </c>
    </row>
    <row r="546" spans="1:9" x14ac:dyDescent="0.25">
      <c r="A546" s="2" t="str">
        <f>_xlfn.XLOOKUP(C546,Jogos!A:A,Jogos!B:B)</f>
        <v>https://www.ogol.com.br/jogo.php?id=9415470</v>
      </c>
      <c r="B546" s="1">
        <v>545</v>
      </c>
      <c r="C546" s="1">
        <v>221</v>
      </c>
      <c r="D546" s="1" t="str">
        <f>_xlfn.XLOOKUP(C546,Jogos!A:A,Jogos!M:M)</f>
        <v>Brasileiro Sub-17 2023</v>
      </c>
      <c r="E546" s="1">
        <v>13</v>
      </c>
      <c r="F546" t="s">
        <v>125</v>
      </c>
      <c r="G546" s="1">
        <v>55</v>
      </c>
      <c r="I546" s="1">
        <f>IF(IF(H546="",_xlfn.XLOOKUP(C546,Jogos!$A:$A,Jogos!$P:$P)-G546,H546)&lt;0,0,IF(H546="",_xlfn.XLOOKUP(C546,Jogos!$A:$A,Jogos!$P:$P)-G546,H546))</f>
        <v>35</v>
      </c>
    </row>
    <row r="547" spans="1:9" x14ac:dyDescent="0.25">
      <c r="A547" s="2" t="str">
        <f>_xlfn.XLOOKUP(C547,Jogos!A:A,Jogos!B:B)</f>
        <v>https://www.ogol.com.br/jogo.php?id=9415470</v>
      </c>
      <c r="B547" s="1">
        <v>546</v>
      </c>
      <c r="C547" s="1">
        <v>221</v>
      </c>
      <c r="D547" s="1" t="str">
        <f>_xlfn.XLOOKUP(C547,Jogos!A:A,Jogos!M:M)</f>
        <v>Brasileiro Sub-17 2023</v>
      </c>
      <c r="E547" s="1">
        <v>14</v>
      </c>
      <c r="F547" t="s">
        <v>135</v>
      </c>
      <c r="I547" s="1">
        <f>IF(IF(H547="",_xlfn.XLOOKUP(C547,Jogos!$A:$A,Jogos!$P:$P)-G547,H547)&lt;0,0,IF(H547="",_xlfn.XLOOKUP(C547,Jogos!$A:$A,Jogos!$P:$P)-G547,H547))</f>
        <v>90</v>
      </c>
    </row>
    <row r="548" spans="1:9" x14ac:dyDescent="0.25">
      <c r="A548" s="2" t="str">
        <f>_xlfn.XLOOKUP(C548,Jogos!A:A,Jogos!B:B)</f>
        <v>https://www.ogol.com.br/jogo.php?id=9415470</v>
      </c>
      <c r="B548" s="1">
        <v>547</v>
      </c>
      <c r="C548" s="1">
        <v>221</v>
      </c>
      <c r="D548" s="1" t="str">
        <f>_xlfn.XLOOKUP(C548,Jogos!A:A,Jogos!M:M)</f>
        <v>Brasileiro Sub-17 2023</v>
      </c>
      <c r="E548" s="1">
        <v>15</v>
      </c>
      <c r="F548" t="s">
        <v>190</v>
      </c>
      <c r="I548" s="1">
        <f>IF(IF(H548="",_xlfn.XLOOKUP(C548,Jogos!$A:$A,Jogos!$P:$P)-G548,H548)&lt;0,0,IF(H548="",_xlfn.XLOOKUP(C548,Jogos!$A:$A,Jogos!$P:$P)-G548,H548))</f>
        <v>90</v>
      </c>
    </row>
    <row r="549" spans="1:9" x14ac:dyDescent="0.25">
      <c r="A549" s="2" t="str">
        <f>_xlfn.XLOOKUP(C549,Jogos!A:A,Jogos!B:B)</f>
        <v>https://www.ogol.com.br/jogo.php?id=9415470</v>
      </c>
      <c r="B549" s="1">
        <v>548</v>
      </c>
      <c r="C549" s="1">
        <v>221</v>
      </c>
      <c r="D549" s="1" t="str">
        <f>_xlfn.XLOOKUP(C549,Jogos!A:A,Jogos!M:M)</f>
        <v>Brasileiro Sub-17 2023</v>
      </c>
      <c r="E549" s="1">
        <v>16</v>
      </c>
      <c r="F549" t="s">
        <v>137</v>
      </c>
      <c r="G549" s="1">
        <v>46</v>
      </c>
      <c r="I549" s="1">
        <f>IF(IF(H549="",_xlfn.XLOOKUP(C549,Jogos!$A:$A,Jogos!$P:$P)-G549,H549)&lt;0,0,IF(H549="",_xlfn.XLOOKUP(C549,Jogos!$A:$A,Jogos!$P:$P)-G549,H549))</f>
        <v>44</v>
      </c>
    </row>
    <row r="550" spans="1:9" x14ac:dyDescent="0.25">
      <c r="A550" s="2" t="str">
        <f>_xlfn.XLOOKUP(C550,Jogos!A:A,Jogos!B:B)</f>
        <v>https://www.ogol.com.br/jogo.php?id=9415470</v>
      </c>
      <c r="B550" s="1">
        <v>549</v>
      </c>
      <c r="C550" s="1">
        <v>221</v>
      </c>
      <c r="D550" s="1" t="str">
        <f>_xlfn.XLOOKUP(C550,Jogos!A:A,Jogos!M:M)</f>
        <v>Brasileiro Sub-17 2023</v>
      </c>
      <c r="E550" s="1">
        <v>17</v>
      </c>
      <c r="F550" t="s">
        <v>194</v>
      </c>
      <c r="I550" s="1">
        <f>IF(IF(H550="",_xlfn.XLOOKUP(C550,Jogos!$A:$A,Jogos!$P:$P)-G550,H550)&lt;0,0,IF(H550="",_xlfn.XLOOKUP(C550,Jogos!$A:$A,Jogos!$P:$P)-G550,H550))</f>
        <v>90</v>
      </c>
    </row>
    <row r="551" spans="1:9" x14ac:dyDescent="0.25">
      <c r="A551" s="2" t="str">
        <f>_xlfn.XLOOKUP(C551,Jogos!A:A,Jogos!B:B)</f>
        <v>https://www.ogol.com.br/jogo.php?id=9415470</v>
      </c>
      <c r="B551" s="1">
        <v>550</v>
      </c>
      <c r="C551" s="1">
        <v>221</v>
      </c>
      <c r="D551" s="1" t="str">
        <f>_xlfn.XLOOKUP(C551,Jogos!A:A,Jogos!M:M)</f>
        <v>Brasileiro Sub-17 2023</v>
      </c>
      <c r="E551" s="1">
        <v>19</v>
      </c>
      <c r="F551" t="s">
        <v>187</v>
      </c>
      <c r="I551" s="1">
        <f>IF(IF(H551="",_xlfn.XLOOKUP(C551,Jogos!$A:$A,Jogos!$P:$P)-G551,H551)&lt;0,0,IF(H551="",_xlfn.XLOOKUP(C551,Jogos!$A:$A,Jogos!$P:$P)-G551,H551))</f>
        <v>90</v>
      </c>
    </row>
    <row r="552" spans="1:9" x14ac:dyDescent="0.25">
      <c r="A552" s="2" t="str">
        <f>_xlfn.XLOOKUP(C552,Jogos!A:A,Jogos!B:B)</f>
        <v>https://www.ogol.com.br/jogo.php?id=9415470</v>
      </c>
      <c r="B552" s="1">
        <v>551</v>
      </c>
      <c r="C552" s="1">
        <v>221</v>
      </c>
      <c r="D552" s="1" t="str">
        <f>_xlfn.XLOOKUP(C552,Jogos!A:A,Jogos!M:M)</f>
        <v>Brasileiro Sub-17 2023</v>
      </c>
      <c r="E552" s="1">
        <v>23</v>
      </c>
      <c r="F552" t="s">
        <v>128</v>
      </c>
      <c r="G552" s="1">
        <v>61</v>
      </c>
      <c r="I552" s="1">
        <f>IF(IF(H552="",_xlfn.XLOOKUP(C552,Jogos!$A:$A,Jogos!$P:$P)-G552,H552)&lt;0,0,IF(H552="",_xlfn.XLOOKUP(C552,Jogos!$A:$A,Jogos!$P:$P)-G552,H552))</f>
        <v>29</v>
      </c>
    </row>
    <row r="553" spans="1:9" x14ac:dyDescent="0.25">
      <c r="A553" s="2" t="str">
        <f>_xlfn.XLOOKUP(C553,Jogos!A:A,Jogos!B:B)</f>
        <v>https://www.ogol.com.br/jogo.php?id=9415470</v>
      </c>
      <c r="B553" s="1">
        <v>552</v>
      </c>
      <c r="C553" s="1">
        <v>221</v>
      </c>
      <c r="D553" s="1" t="str">
        <f>_xlfn.XLOOKUP(C553,Jogos!A:A,Jogos!M:M)</f>
        <v>Brasileiro Sub-17 2023</v>
      </c>
      <c r="E553" s="1">
        <v>21</v>
      </c>
      <c r="F553" t="s">
        <v>133</v>
      </c>
      <c r="G553" s="1">
        <v>71</v>
      </c>
      <c r="I553" s="1">
        <f>IF(IF(H553="",_xlfn.XLOOKUP(C553,Jogos!$A:$A,Jogos!$P:$P)-G553,H553)&lt;0,0,IF(H553="",_xlfn.XLOOKUP(C553,Jogos!$A:$A,Jogos!$P:$P)-G553,H553))</f>
        <v>19</v>
      </c>
    </row>
    <row r="554" spans="1:9" x14ac:dyDescent="0.25">
      <c r="A554" s="2" t="str">
        <f>_xlfn.XLOOKUP(C554,Jogos!A:A,Jogos!B:B)</f>
        <v>https://www.ogol.com.br/jogo.php?id=9415470</v>
      </c>
      <c r="B554" s="1">
        <v>553</v>
      </c>
      <c r="C554" s="1">
        <v>221</v>
      </c>
      <c r="D554" s="1" t="str">
        <f>_xlfn.XLOOKUP(C554,Jogos!A:A,Jogos!M:M)</f>
        <v>Brasileiro Sub-17 2023</v>
      </c>
      <c r="E554" s="1">
        <v>18</v>
      </c>
      <c r="F554" t="s">
        <v>220</v>
      </c>
      <c r="I554" s="1">
        <f>IF(IF(H554="",_xlfn.XLOOKUP(C554,Jogos!$A:$A,Jogos!$P:$P)-G554,H554)&lt;0,0,IF(H554="",_xlfn.XLOOKUP(C554,Jogos!$A:$A,Jogos!$P:$P)-G554,H554))</f>
        <v>90</v>
      </c>
    </row>
    <row r="555" spans="1:9" x14ac:dyDescent="0.25">
      <c r="A555" s="2" t="str">
        <f>_xlfn.XLOOKUP(C555,Jogos!A:A,Jogos!B:B)</f>
        <v>https://www.ogol.com.br/jogo.php?id=9415470</v>
      </c>
      <c r="B555" s="1">
        <v>554</v>
      </c>
      <c r="C555" s="1">
        <v>221</v>
      </c>
      <c r="D555" s="1" t="str">
        <f>_xlfn.XLOOKUP(C555,Jogos!A:A,Jogos!M:M)</f>
        <v>Brasileiro Sub-17 2023</v>
      </c>
      <c r="E555" s="1">
        <v>20</v>
      </c>
      <c r="F555" t="s">
        <v>192</v>
      </c>
      <c r="G555" s="1">
        <v>61</v>
      </c>
      <c r="I555" s="1">
        <f>IF(IF(H555="",_xlfn.XLOOKUP(C555,Jogos!$A:$A,Jogos!$P:$P)-G555,H555)&lt;0,0,IF(H555="",_xlfn.XLOOKUP(C555,Jogos!$A:$A,Jogos!$P:$P)-G555,H555))</f>
        <v>29</v>
      </c>
    </row>
    <row r="556" spans="1:9" x14ac:dyDescent="0.25">
      <c r="A556" s="2" t="str">
        <f>_xlfn.XLOOKUP(C556,Jogos!A:A,Jogos!B:B)</f>
        <v>https://www.ogol.com.br/jogo.php?id=9415470</v>
      </c>
      <c r="B556" s="1">
        <v>555</v>
      </c>
      <c r="C556" s="1">
        <v>221</v>
      </c>
      <c r="D556" s="1" t="str">
        <f>_xlfn.XLOOKUP(C556,Jogos!A:A,Jogos!M:M)</f>
        <v>Brasileiro Sub-17 2023</v>
      </c>
      <c r="E556" s="1">
        <v>22</v>
      </c>
      <c r="F556" t="s">
        <v>132</v>
      </c>
      <c r="G556" s="1">
        <v>71</v>
      </c>
      <c r="I556" s="1">
        <f>IF(IF(H556="",_xlfn.XLOOKUP(C556,Jogos!$A:$A,Jogos!$P:$P)-G556,H556)&lt;0,0,IF(H556="",_xlfn.XLOOKUP(C556,Jogos!$A:$A,Jogos!$P:$P)-G556,H556))</f>
        <v>19</v>
      </c>
    </row>
    <row r="557" spans="1:9" x14ac:dyDescent="0.25">
      <c r="A557" s="2" t="str">
        <f>_xlfn.XLOOKUP(C557,Jogos!A:A,Jogos!B:B)</f>
        <v>https://www.ogol.com.br/jogo.php?id=9523165</v>
      </c>
      <c r="B557" s="1">
        <v>556</v>
      </c>
      <c r="C557" s="1">
        <v>222</v>
      </c>
      <c r="D557" s="1" t="str">
        <f>_xlfn.XLOOKUP(C557,Jogos!A:A,Jogos!M:M)</f>
        <v>Paulista Sub-17 2023</v>
      </c>
      <c r="E557" s="1">
        <v>1</v>
      </c>
      <c r="F557" t="s">
        <v>124</v>
      </c>
      <c r="I557" s="1">
        <f>IF(IF(H557="",_xlfn.XLOOKUP(C557,Jogos!$A:$A,Jogos!$P:$P)-G557,H557)&lt;0,0,IF(H557="",_xlfn.XLOOKUP(C557,Jogos!$A:$A,Jogos!$P:$P)-G557,H557))</f>
        <v>80</v>
      </c>
    </row>
    <row r="558" spans="1:9" x14ac:dyDescent="0.25">
      <c r="A558" s="2" t="str">
        <f>_xlfn.XLOOKUP(C558,Jogos!A:A,Jogos!B:B)</f>
        <v>https://www.ogol.com.br/jogo.php?id=9523165</v>
      </c>
      <c r="B558" s="1">
        <v>557</v>
      </c>
      <c r="C558" s="1">
        <v>222</v>
      </c>
      <c r="D558" s="1" t="str">
        <f>_xlfn.XLOOKUP(C558,Jogos!A:A,Jogos!M:M)</f>
        <v>Paulista Sub-17 2023</v>
      </c>
      <c r="E558" s="1">
        <v>2</v>
      </c>
      <c r="F558" t="s">
        <v>190</v>
      </c>
      <c r="I558" s="1">
        <f>IF(IF(H558="",_xlfn.XLOOKUP(C558,Jogos!$A:$A,Jogos!$P:$P)-G558,H558)&lt;0,0,IF(H558="",_xlfn.XLOOKUP(C558,Jogos!$A:$A,Jogos!$P:$P)-G558,H558))</f>
        <v>80</v>
      </c>
    </row>
    <row r="559" spans="1:9" x14ac:dyDescent="0.25">
      <c r="A559" s="2" t="str">
        <f>_xlfn.XLOOKUP(C559,Jogos!A:A,Jogos!B:B)</f>
        <v>https://www.ogol.com.br/jogo.php?id=9523165</v>
      </c>
      <c r="B559" s="1">
        <v>558</v>
      </c>
      <c r="C559" s="1">
        <v>222</v>
      </c>
      <c r="D559" s="1" t="str">
        <f>_xlfn.XLOOKUP(C559,Jogos!A:A,Jogos!M:M)</f>
        <v>Paulista Sub-17 2023</v>
      </c>
      <c r="E559" s="1">
        <v>3</v>
      </c>
      <c r="F559" t="s">
        <v>135</v>
      </c>
      <c r="H559" s="1">
        <v>70</v>
      </c>
      <c r="I559" s="1">
        <f>IF(IF(H559="",_xlfn.XLOOKUP(C559,Jogos!$A:$A,Jogos!$P:$P)-G559,H559)&lt;0,0,IF(H559="",_xlfn.XLOOKUP(C559,Jogos!$A:$A,Jogos!$P:$P)-G559,H559))</f>
        <v>70</v>
      </c>
    </row>
    <row r="560" spans="1:9" x14ac:dyDescent="0.25">
      <c r="A560" s="2" t="str">
        <f>_xlfn.XLOOKUP(C560,Jogos!A:A,Jogos!B:B)</f>
        <v>https://www.ogol.com.br/jogo.php?id=9523165</v>
      </c>
      <c r="B560" s="1">
        <v>559</v>
      </c>
      <c r="C560" s="1">
        <v>222</v>
      </c>
      <c r="D560" s="1" t="str">
        <f>_xlfn.XLOOKUP(C560,Jogos!A:A,Jogos!M:M)</f>
        <v>Paulista Sub-17 2023</v>
      </c>
      <c r="E560" s="1">
        <v>4</v>
      </c>
      <c r="F560" t="s">
        <v>126</v>
      </c>
      <c r="I560" s="1">
        <f>IF(IF(H560="",_xlfn.XLOOKUP(C560,Jogos!$A:$A,Jogos!$P:$P)-G560,H560)&lt;0,0,IF(H560="",_xlfn.XLOOKUP(C560,Jogos!$A:$A,Jogos!$P:$P)-G560,H560))</f>
        <v>80</v>
      </c>
    </row>
    <row r="561" spans="1:9" x14ac:dyDescent="0.25">
      <c r="A561" s="2" t="str">
        <f>_xlfn.XLOOKUP(C561,Jogos!A:A,Jogos!B:B)</f>
        <v>https://www.ogol.com.br/jogo.php?id=9523165</v>
      </c>
      <c r="B561" s="1">
        <v>560</v>
      </c>
      <c r="C561" s="1">
        <v>222</v>
      </c>
      <c r="D561" s="1" t="str">
        <f>_xlfn.XLOOKUP(C561,Jogos!A:A,Jogos!M:M)</f>
        <v>Paulista Sub-17 2023</v>
      </c>
      <c r="E561" s="1">
        <v>6</v>
      </c>
      <c r="F561" t="s">
        <v>136</v>
      </c>
      <c r="I561" s="1">
        <f>IF(IF(H561="",_xlfn.XLOOKUP(C561,Jogos!$A:$A,Jogos!$P:$P)-G561,H561)&lt;0,0,IF(H561="",_xlfn.XLOOKUP(C561,Jogos!$A:$A,Jogos!$P:$P)-G561,H561))</f>
        <v>80</v>
      </c>
    </row>
    <row r="562" spans="1:9" x14ac:dyDescent="0.25">
      <c r="A562" s="2" t="str">
        <f>_xlfn.XLOOKUP(C562,Jogos!A:A,Jogos!B:B)</f>
        <v>https://www.ogol.com.br/jogo.php?id=9523165</v>
      </c>
      <c r="B562" s="1">
        <v>561</v>
      </c>
      <c r="C562" s="1">
        <v>222</v>
      </c>
      <c r="D562" s="1" t="str">
        <f>_xlfn.XLOOKUP(C562,Jogos!A:A,Jogos!M:M)</f>
        <v>Paulista Sub-17 2023</v>
      </c>
      <c r="E562" s="1">
        <v>5</v>
      </c>
      <c r="F562" t="s">
        <v>137</v>
      </c>
      <c r="I562" s="1">
        <f>IF(IF(H562="",_xlfn.XLOOKUP(C562,Jogos!$A:$A,Jogos!$P:$P)-G562,H562)&lt;0,0,IF(H562="",_xlfn.XLOOKUP(C562,Jogos!$A:$A,Jogos!$P:$P)-G562,H562))</f>
        <v>80</v>
      </c>
    </row>
    <row r="563" spans="1:9" x14ac:dyDescent="0.25">
      <c r="A563" s="2" t="str">
        <f>_xlfn.XLOOKUP(C563,Jogos!A:A,Jogos!B:B)</f>
        <v>https://www.ogol.com.br/jogo.php?id=9523165</v>
      </c>
      <c r="B563" s="1">
        <v>562</v>
      </c>
      <c r="C563" s="1">
        <v>222</v>
      </c>
      <c r="D563" s="1" t="str">
        <f>_xlfn.XLOOKUP(C563,Jogos!A:A,Jogos!M:M)</f>
        <v>Paulista Sub-17 2023</v>
      </c>
      <c r="E563" s="1">
        <v>7</v>
      </c>
      <c r="F563" t="s">
        <v>131</v>
      </c>
      <c r="H563" s="1">
        <v>56</v>
      </c>
      <c r="I563" s="1">
        <f>IF(IF(H563="",_xlfn.XLOOKUP(C563,Jogos!$A:$A,Jogos!$P:$P)-G563,H563)&lt;0,0,IF(H563="",_xlfn.XLOOKUP(C563,Jogos!$A:$A,Jogos!$P:$P)-G563,H563))</f>
        <v>56</v>
      </c>
    </row>
    <row r="564" spans="1:9" x14ac:dyDescent="0.25">
      <c r="A564" s="2" t="str">
        <f>_xlfn.XLOOKUP(C564,Jogos!A:A,Jogos!B:B)</f>
        <v>https://www.ogol.com.br/jogo.php?id=9523165</v>
      </c>
      <c r="B564" s="1">
        <v>563</v>
      </c>
      <c r="C564" s="1">
        <v>222</v>
      </c>
      <c r="D564" s="1" t="str">
        <f>_xlfn.XLOOKUP(C564,Jogos!A:A,Jogos!M:M)</f>
        <v>Paulista Sub-17 2023</v>
      </c>
      <c r="E564" s="1">
        <v>8</v>
      </c>
      <c r="F564" t="s">
        <v>127</v>
      </c>
      <c r="H564" s="1">
        <v>56</v>
      </c>
      <c r="I564" s="1">
        <f>IF(IF(H564="",_xlfn.XLOOKUP(C564,Jogos!$A:$A,Jogos!$P:$P)-G564,H564)&lt;0,0,IF(H564="",_xlfn.XLOOKUP(C564,Jogos!$A:$A,Jogos!$P:$P)-G564,H564))</f>
        <v>56</v>
      </c>
    </row>
    <row r="565" spans="1:9" x14ac:dyDescent="0.25">
      <c r="A565" s="2" t="str">
        <f>_xlfn.XLOOKUP(C565,Jogos!A:A,Jogos!B:B)</f>
        <v>https://www.ogol.com.br/jogo.php?id=9523165</v>
      </c>
      <c r="B565" s="1">
        <v>564</v>
      </c>
      <c r="C565" s="1">
        <v>222</v>
      </c>
      <c r="D565" s="1" t="str">
        <f>_xlfn.XLOOKUP(C565,Jogos!A:A,Jogos!M:M)</f>
        <v>Paulista Sub-17 2023</v>
      </c>
      <c r="E565" s="1">
        <v>10</v>
      </c>
      <c r="F565" t="s">
        <v>130</v>
      </c>
      <c r="H565" s="1">
        <v>41</v>
      </c>
      <c r="I565" s="1">
        <f>IF(IF(H565="",_xlfn.XLOOKUP(C565,Jogos!$A:$A,Jogos!$P:$P)-G565,H565)&lt;0,0,IF(H565="",_xlfn.XLOOKUP(C565,Jogos!$A:$A,Jogos!$P:$P)-G565,H565))</f>
        <v>41</v>
      </c>
    </row>
    <row r="566" spans="1:9" x14ac:dyDescent="0.25">
      <c r="A566" s="2" t="str">
        <f>_xlfn.XLOOKUP(C566,Jogos!A:A,Jogos!B:B)</f>
        <v>https://www.ogol.com.br/jogo.php?id=9523165</v>
      </c>
      <c r="B566" s="1">
        <v>565</v>
      </c>
      <c r="C566" s="1">
        <v>222</v>
      </c>
      <c r="D566" s="1" t="str">
        <f>_xlfn.XLOOKUP(C566,Jogos!A:A,Jogos!M:M)</f>
        <v>Paulista Sub-17 2023</v>
      </c>
      <c r="E566" s="1">
        <v>9</v>
      </c>
      <c r="F566" t="s">
        <v>141</v>
      </c>
      <c r="H566" s="1">
        <v>79</v>
      </c>
      <c r="I566" s="1">
        <f>IF(IF(H566="",_xlfn.XLOOKUP(C566,Jogos!$A:$A,Jogos!$P:$P)-G566,H566)&lt;0,0,IF(H566="",_xlfn.XLOOKUP(C566,Jogos!$A:$A,Jogos!$P:$P)-G566,H566))</f>
        <v>79</v>
      </c>
    </row>
    <row r="567" spans="1:9" x14ac:dyDescent="0.25">
      <c r="A567" s="2" t="str">
        <f>_xlfn.XLOOKUP(C567,Jogos!A:A,Jogos!B:B)</f>
        <v>https://www.ogol.com.br/jogo.php?id=9523165</v>
      </c>
      <c r="B567" s="1">
        <v>566</v>
      </c>
      <c r="C567" s="1">
        <v>222</v>
      </c>
      <c r="D567" s="1" t="str">
        <f>_xlfn.XLOOKUP(C567,Jogos!A:A,Jogos!M:M)</f>
        <v>Paulista Sub-17 2023</v>
      </c>
      <c r="E567" s="1">
        <v>11</v>
      </c>
      <c r="F567" t="s">
        <v>192</v>
      </c>
      <c r="H567" s="1">
        <v>70</v>
      </c>
      <c r="I567" s="1">
        <f>IF(IF(H567="",_xlfn.XLOOKUP(C567,Jogos!$A:$A,Jogos!$P:$P)-G567,H567)&lt;0,0,IF(H567="",_xlfn.XLOOKUP(C567,Jogos!$A:$A,Jogos!$P:$P)-G567,H567))</f>
        <v>70</v>
      </c>
    </row>
    <row r="568" spans="1:9" x14ac:dyDescent="0.25">
      <c r="A568" s="2" t="str">
        <f>_xlfn.XLOOKUP(C568,Jogos!A:A,Jogos!B:B)</f>
        <v>https://www.ogol.com.br/jogo.php?id=9523165</v>
      </c>
      <c r="B568" s="1">
        <v>567</v>
      </c>
      <c r="C568" s="1">
        <v>222</v>
      </c>
      <c r="D568" s="1" t="str">
        <f>_xlfn.XLOOKUP(C568,Jogos!A:A,Jogos!M:M)</f>
        <v>Paulista Sub-17 2023</v>
      </c>
      <c r="E568" s="1">
        <v>12</v>
      </c>
      <c r="F568" t="s">
        <v>191</v>
      </c>
      <c r="I568" s="1">
        <f>IF(IF(H568="",_xlfn.XLOOKUP(C568,Jogos!$A:$A,Jogos!$P:$P)-G568,H568)&lt;0,0,IF(H568="",_xlfn.XLOOKUP(C568,Jogos!$A:$A,Jogos!$P:$P)-G568,H568))</f>
        <v>80</v>
      </c>
    </row>
    <row r="569" spans="1:9" x14ac:dyDescent="0.25">
      <c r="A569" s="2" t="str">
        <f>_xlfn.XLOOKUP(C569,Jogos!A:A,Jogos!B:B)</f>
        <v>https://www.ogol.com.br/jogo.php?id=9523165</v>
      </c>
      <c r="B569" s="1">
        <v>568</v>
      </c>
      <c r="C569" s="1">
        <v>222</v>
      </c>
      <c r="D569" s="1" t="str">
        <f>_xlfn.XLOOKUP(C569,Jogos!A:A,Jogos!M:M)</f>
        <v>Paulista Sub-17 2023</v>
      </c>
      <c r="E569" s="1">
        <v>14</v>
      </c>
      <c r="F569" t="s">
        <v>223</v>
      </c>
      <c r="G569" s="1">
        <v>79</v>
      </c>
      <c r="I569" s="1">
        <f>IF(IF(H569="",_xlfn.XLOOKUP(C569,Jogos!$A:$A,Jogos!$P:$P)-G569,H569)&lt;0,0,IF(H569="",_xlfn.XLOOKUP(C569,Jogos!$A:$A,Jogos!$P:$P)-G569,H569))</f>
        <v>1</v>
      </c>
    </row>
    <row r="570" spans="1:9" x14ac:dyDescent="0.25">
      <c r="A570" s="2" t="str">
        <f>_xlfn.XLOOKUP(C570,Jogos!A:A,Jogos!B:B)</f>
        <v>https://www.ogol.com.br/jogo.php?id=9523165</v>
      </c>
      <c r="B570" s="1">
        <v>569</v>
      </c>
      <c r="C570" s="1">
        <v>222</v>
      </c>
      <c r="D570" s="1" t="str">
        <f>_xlfn.XLOOKUP(C570,Jogos!A:A,Jogos!M:M)</f>
        <v>Paulista Sub-17 2023</v>
      </c>
      <c r="E570" s="1">
        <v>13</v>
      </c>
      <c r="F570" t="s">
        <v>125</v>
      </c>
      <c r="G570" s="1">
        <v>70</v>
      </c>
      <c r="I570" s="1">
        <f>IF(IF(H570="",_xlfn.XLOOKUP(C570,Jogos!$A:$A,Jogos!$P:$P)-G570,H570)&lt;0,0,IF(H570="",_xlfn.XLOOKUP(C570,Jogos!$A:$A,Jogos!$P:$P)-G570,H570))</f>
        <v>10</v>
      </c>
    </row>
    <row r="571" spans="1:9" x14ac:dyDescent="0.25">
      <c r="A571" s="2" t="str">
        <f>_xlfn.XLOOKUP(C571,Jogos!A:A,Jogos!B:B)</f>
        <v>https://www.ogol.com.br/jogo.php?id=9523165</v>
      </c>
      <c r="B571" s="1">
        <v>570</v>
      </c>
      <c r="C571" s="1">
        <v>222</v>
      </c>
      <c r="D571" s="1" t="str">
        <f>_xlfn.XLOOKUP(C571,Jogos!A:A,Jogos!M:M)</f>
        <v>Paulista Sub-17 2023</v>
      </c>
      <c r="E571" s="1">
        <v>15</v>
      </c>
      <c r="F571" t="s">
        <v>128</v>
      </c>
      <c r="I571" s="1">
        <f>IF(IF(H571="",_xlfn.XLOOKUP(C571,Jogos!$A:$A,Jogos!$P:$P)-G571,H571)&lt;0,0,IF(H571="",_xlfn.XLOOKUP(C571,Jogos!$A:$A,Jogos!$P:$P)-G571,H571))</f>
        <v>80</v>
      </c>
    </row>
    <row r="572" spans="1:9" x14ac:dyDescent="0.25">
      <c r="A572" s="2" t="str">
        <f>_xlfn.XLOOKUP(C572,Jogos!A:A,Jogos!B:B)</f>
        <v>https://www.ogol.com.br/jogo.php?id=9523165</v>
      </c>
      <c r="B572" s="1">
        <v>571</v>
      </c>
      <c r="C572" s="1">
        <v>222</v>
      </c>
      <c r="D572" s="1" t="str">
        <f>_xlfn.XLOOKUP(C572,Jogos!A:A,Jogos!M:M)</f>
        <v>Paulista Sub-17 2023</v>
      </c>
      <c r="E572" s="1">
        <v>16</v>
      </c>
      <c r="F572" t="s">
        <v>188</v>
      </c>
      <c r="G572" s="1">
        <v>56</v>
      </c>
      <c r="I572" s="1">
        <f>IF(IF(H572="",_xlfn.XLOOKUP(C572,Jogos!$A:$A,Jogos!$P:$P)-G572,H572)&lt;0,0,IF(H572="",_xlfn.XLOOKUP(C572,Jogos!$A:$A,Jogos!$P:$P)-G572,H572))</f>
        <v>24</v>
      </c>
    </row>
    <row r="573" spans="1:9" x14ac:dyDescent="0.25">
      <c r="A573" s="2" t="str">
        <f>_xlfn.XLOOKUP(C573,Jogos!A:A,Jogos!B:B)</f>
        <v>https://www.ogol.com.br/jogo.php?id=9523165</v>
      </c>
      <c r="B573" s="1">
        <v>572</v>
      </c>
      <c r="C573" s="1">
        <v>222</v>
      </c>
      <c r="D573" s="1" t="str">
        <f>_xlfn.XLOOKUP(C573,Jogos!A:A,Jogos!M:M)</f>
        <v>Paulista Sub-17 2023</v>
      </c>
      <c r="E573" s="1">
        <v>17</v>
      </c>
      <c r="F573" t="s">
        <v>129</v>
      </c>
      <c r="G573" s="1">
        <v>41</v>
      </c>
      <c r="I573" s="1">
        <f>IF(IF(H573="",_xlfn.XLOOKUP(C573,Jogos!$A:$A,Jogos!$P:$P)-G573,H573)&lt;0,0,IF(H573="",_xlfn.XLOOKUP(C573,Jogos!$A:$A,Jogos!$P:$P)-G573,H573))</f>
        <v>39</v>
      </c>
    </row>
    <row r="574" spans="1:9" x14ac:dyDescent="0.25">
      <c r="A574" s="2" t="str">
        <f>_xlfn.XLOOKUP(C574,Jogos!A:A,Jogos!B:B)</f>
        <v>https://www.ogol.com.br/jogo.php?id=9523165</v>
      </c>
      <c r="B574" s="1">
        <v>573</v>
      </c>
      <c r="C574" s="1">
        <v>222</v>
      </c>
      <c r="D574" s="1" t="str">
        <f>_xlfn.XLOOKUP(C574,Jogos!A:A,Jogos!M:M)</f>
        <v>Paulista Sub-17 2023</v>
      </c>
      <c r="E574" s="1">
        <v>18</v>
      </c>
      <c r="F574" t="s">
        <v>139</v>
      </c>
      <c r="G574" s="1">
        <v>56</v>
      </c>
      <c r="I574" s="1">
        <f>IF(IF(H574="",_xlfn.XLOOKUP(C574,Jogos!$A:$A,Jogos!$P:$P)-G574,H574)&lt;0,0,IF(H574="",_xlfn.XLOOKUP(C574,Jogos!$A:$A,Jogos!$P:$P)-G574,H574))</f>
        <v>24</v>
      </c>
    </row>
    <row r="575" spans="1:9" x14ac:dyDescent="0.25">
      <c r="A575" s="2" t="str">
        <f>_xlfn.XLOOKUP(C575,Jogos!A:A,Jogos!B:B)</f>
        <v>https://www.ogol.com.br/jogo.php?id=9523165</v>
      </c>
      <c r="B575" s="1">
        <v>574</v>
      </c>
      <c r="C575" s="1">
        <v>222</v>
      </c>
      <c r="D575" s="1" t="str">
        <f>_xlfn.XLOOKUP(C575,Jogos!A:A,Jogos!M:M)</f>
        <v>Paulista Sub-17 2023</v>
      </c>
      <c r="E575" s="1">
        <v>19</v>
      </c>
      <c r="F575" t="s">
        <v>194</v>
      </c>
      <c r="G575" s="1">
        <v>70</v>
      </c>
      <c r="I575" s="1">
        <f>IF(IF(H575="",_xlfn.XLOOKUP(C575,Jogos!$A:$A,Jogos!$P:$P)-G575,H575)&lt;0,0,IF(H575="",_xlfn.XLOOKUP(C575,Jogos!$A:$A,Jogos!$P:$P)-G575,H575))</f>
        <v>10</v>
      </c>
    </row>
    <row r="576" spans="1:9" x14ac:dyDescent="0.25">
      <c r="A576" s="2" t="str">
        <f>_xlfn.XLOOKUP(C576,Jogos!A:A,Jogos!B:B)</f>
        <v>https://www.ogol.com.br/jogo.php?id=9523165</v>
      </c>
      <c r="B576" s="1">
        <v>575</v>
      </c>
      <c r="C576" s="1">
        <v>222</v>
      </c>
      <c r="D576" s="1" t="str">
        <f>_xlfn.XLOOKUP(C576,Jogos!A:A,Jogos!M:M)</f>
        <v>Paulista Sub-17 2023</v>
      </c>
      <c r="E576" s="1">
        <v>20</v>
      </c>
      <c r="F576" t="s">
        <v>187</v>
      </c>
      <c r="I576" s="1">
        <f>IF(IF(H576="",_xlfn.XLOOKUP(C576,Jogos!$A:$A,Jogos!$P:$P)-G576,H576)&lt;0,0,IF(H576="",_xlfn.XLOOKUP(C576,Jogos!$A:$A,Jogos!$P:$P)-G576,H576))</f>
        <v>80</v>
      </c>
    </row>
    <row r="577" spans="1:9" x14ac:dyDescent="0.25">
      <c r="A577" s="2" t="str">
        <f>_xlfn.XLOOKUP(C577,Jogos!A:A,Jogos!B:B)</f>
        <v>https://www.ogol.com.br/jogo.php?id=9610790</v>
      </c>
      <c r="B577" s="1">
        <v>576</v>
      </c>
      <c r="C577" s="1">
        <v>223</v>
      </c>
      <c r="D577" s="1" t="str">
        <f>_xlfn.XLOOKUP(C577,Jogos!A:A,Jogos!M:M)</f>
        <v>Brasileiro Sub-17 2023</v>
      </c>
      <c r="E577" s="1">
        <v>1</v>
      </c>
      <c r="F577" t="s">
        <v>124</v>
      </c>
      <c r="I577" s="1">
        <f>IF(IF(H577="",_xlfn.XLOOKUP(C577,Jogos!$A:$A,Jogos!$P:$P)-G577,H577)&lt;0,0,IF(H577="",_xlfn.XLOOKUP(C577,Jogos!$A:$A,Jogos!$P:$P)-G577,H577))</f>
        <v>90</v>
      </c>
    </row>
    <row r="578" spans="1:9" x14ac:dyDescent="0.25">
      <c r="A578" s="2" t="str">
        <f>_xlfn.XLOOKUP(C578,Jogos!A:A,Jogos!B:B)</f>
        <v>https://www.ogol.com.br/jogo.php?id=9610790</v>
      </c>
      <c r="B578" s="1">
        <v>577</v>
      </c>
      <c r="C578" s="1">
        <v>223</v>
      </c>
      <c r="D578" s="1" t="str">
        <f>_xlfn.XLOOKUP(C578,Jogos!A:A,Jogos!M:M)</f>
        <v>Brasileiro Sub-17 2023</v>
      </c>
      <c r="E578" s="1">
        <v>2</v>
      </c>
      <c r="F578" t="s">
        <v>223</v>
      </c>
      <c r="H578" s="1">
        <v>79</v>
      </c>
      <c r="I578" s="1">
        <f>IF(IF(H578="",_xlfn.XLOOKUP(C578,Jogos!$A:$A,Jogos!$P:$P)-G578,H578)&lt;0,0,IF(H578="",_xlfn.XLOOKUP(C578,Jogos!$A:$A,Jogos!$P:$P)-G578,H578))</f>
        <v>79</v>
      </c>
    </row>
    <row r="579" spans="1:9" x14ac:dyDescent="0.25">
      <c r="A579" s="2" t="str">
        <f>_xlfn.XLOOKUP(C579,Jogos!A:A,Jogos!B:B)</f>
        <v>https://www.ogol.com.br/jogo.php?id=9610790</v>
      </c>
      <c r="B579" s="1">
        <v>578</v>
      </c>
      <c r="C579" s="1">
        <v>223</v>
      </c>
      <c r="D579" s="1" t="str">
        <f>_xlfn.XLOOKUP(C579,Jogos!A:A,Jogos!M:M)</f>
        <v>Brasileiro Sub-17 2023</v>
      </c>
      <c r="E579" s="1">
        <v>4</v>
      </c>
      <c r="F579" t="s">
        <v>195</v>
      </c>
      <c r="I579" s="1">
        <f>IF(IF(H579="",_xlfn.XLOOKUP(C579,Jogos!$A:$A,Jogos!$P:$P)-G579,H579)&lt;0,0,IF(H579="",_xlfn.XLOOKUP(C579,Jogos!$A:$A,Jogos!$P:$P)-G579,H579))</f>
        <v>90</v>
      </c>
    </row>
    <row r="580" spans="1:9" x14ac:dyDescent="0.25">
      <c r="A580" s="2" t="str">
        <f>_xlfn.XLOOKUP(C580,Jogos!A:A,Jogos!B:B)</f>
        <v>https://www.ogol.com.br/jogo.php?id=9610790</v>
      </c>
      <c r="B580" s="1">
        <v>579</v>
      </c>
      <c r="C580" s="1">
        <v>223</v>
      </c>
      <c r="D580" s="1" t="str">
        <f>_xlfn.XLOOKUP(C580,Jogos!A:A,Jogos!M:M)</f>
        <v>Brasileiro Sub-17 2023</v>
      </c>
      <c r="E580" s="1">
        <v>3</v>
      </c>
      <c r="F580" t="s">
        <v>126</v>
      </c>
      <c r="H580" s="1">
        <v>52</v>
      </c>
      <c r="I580" s="1">
        <f>IF(IF(H580="",_xlfn.XLOOKUP(C580,Jogos!$A:$A,Jogos!$P:$P)-G580,H580)&lt;0,0,IF(H580="",_xlfn.XLOOKUP(C580,Jogos!$A:$A,Jogos!$P:$P)-G580,H580))</f>
        <v>52</v>
      </c>
    </row>
    <row r="581" spans="1:9" x14ac:dyDescent="0.25">
      <c r="A581" s="2" t="str">
        <f>_xlfn.XLOOKUP(C581,Jogos!A:A,Jogos!B:B)</f>
        <v>https://www.ogol.com.br/jogo.php?id=9610790</v>
      </c>
      <c r="B581" s="1">
        <v>580</v>
      </c>
      <c r="C581" s="1">
        <v>223</v>
      </c>
      <c r="D581" s="1" t="str">
        <f>_xlfn.XLOOKUP(C581,Jogos!A:A,Jogos!M:M)</f>
        <v>Brasileiro Sub-17 2023</v>
      </c>
      <c r="E581" s="1">
        <v>6</v>
      </c>
      <c r="F581" t="s">
        <v>136</v>
      </c>
      <c r="I581" s="1">
        <f>IF(IF(H581="",_xlfn.XLOOKUP(C581,Jogos!$A:$A,Jogos!$P:$P)-G581,H581)&lt;0,0,IF(H581="",_xlfn.XLOOKUP(C581,Jogos!$A:$A,Jogos!$P:$P)-G581,H581))</f>
        <v>90</v>
      </c>
    </row>
    <row r="582" spans="1:9" x14ac:dyDescent="0.25">
      <c r="A582" s="2" t="str">
        <f>_xlfn.XLOOKUP(C582,Jogos!A:A,Jogos!B:B)</f>
        <v>https://www.ogol.com.br/jogo.php?id=9610790</v>
      </c>
      <c r="B582" s="1">
        <v>581</v>
      </c>
      <c r="C582" s="1">
        <v>223</v>
      </c>
      <c r="D582" s="1" t="str">
        <f>_xlfn.XLOOKUP(C582,Jogos!A:A,Jogos!M:M)</f>
        <v>Brasileiro Sub-17 2023</v>
      </c>
      <c r="E582" s="1">
        <v>5</v>
      </c>
      <c r="F582" t="s">
        <v>137</v>
      </c>
      <c r="H582" s="1">
        <v>46</v>
      </c>
      <c r="I582" s="1">
        <f>IF(IF(H582="",_xlfn.XLOOKUP(C582,Jogos!$A:$A,Jogos!$P:$P)-G582,H582)&lt;0,0,IF(H582="",_xlfn.XLOOKUP(C582,Jogos!$A:$A,Jogos!$P:$P)-G582,H582))</f>
        <v>46</v>
      </c>
    </row>
    <row r="583" spans="1:9" x14ac:dyDescent="0.25">
      <c r="A583" s="2" t="str">
        <f>_xlfn.XLOOKUP(C583,Jogos!A:A,Jogos!B:B)</f>
        <v>https://www.ogol.com.br/jogo.php?id=9610790</v>
      </c>
      <c r="B583" s="1">
        <v>582</v>
      </c>
      <c r="C583" s="1">
        <v>223</v>
      </c>
      <c r="D583" s="1" t="str">
        <f>_xlfn.XLOOKUP(C583,Jogos!A:A,Jogos!M:M)</f>
        <v>Brasileiro Sub-17 2023</v>
      </c>
      <c r="E583" s="1">
        <v>7</v>
      </c>
      <c r="F583" t="s">
        <v>131</v>
      </c>
      <c r="H583" s="1">
        <v>60</v>
      </c>
      <c r="I583" s="1">
        <f>IF(IF(H583="",_xlfn.XLOOKUP(C583,Jogos!$A:$A,Jogos!$P:$P)-G583,H583)&lt;0,0,IF(H583="",_xlfn.XLOOKUP(C583,Jogos!$A:$A,Jogos!$P:$P)-G583,H583))</f>
        <v>60</v>
      </c>
    </row>
    <row r="584" spans="1:9" x14ac:dyDescent="0.25">
      <c r="A584" s="2" t="str">
        <f>_xlfn.XLOOKUP(C584,Jogos!A:A,Jogos!B:B)</f>
        <v>https://www.ogol.com.br/jogo.php?id=9610790</v>
      </c>
      <c r="B584" s="1">
        <v>583</v>
      </c>
      <c r="C584" s="1">
        <v>223</v>
      </c>
      <c r="D584" s="1" t="str">
        <f>_xlfn.XLOOKUP(C584,Jogos!A:A,Jogos!M:M)</f>
        <v>Brasileiro Sub-17 2023</v>
      </c>
      <c r="E584" s="1">
        <v>8</v>
      </c>
      <c r="F584" t="s">
        <v>127</v>
      </c>
      <c r="I584" s="1">
        <f>IF(IF(H584="",_xlfn.XLOOKUP(C584,Jogos!$A:$A,Jogos!$P:$P)-G584,H584)&lt;0,0,IF(H584="",_xlfn.XLOOKUP(C584,Jogos!$A:$A,Jogos!$P:$P)-G584,H584))</f>
        <v>90</v>
      </c>
    </row>
    <row r="585" spans="1:9" x14ac:dyDescent="0.25">
      <c r="A585" s="2" t="str">
        <f>_xlfn.XLOOKUP(C585,Jogos!A:A,Jogos!B:B)</f>
        <v>https://www.ogol.com.br/jogo.php?id=9610790</v>
      </c>
      <c r="B585" s="1">
        <v>584</v>
      </c>
      <c r="C585" s="1">
        <v>223</v>
      </c>
      <c r="D585" s="1" t="str">
        <f>_xlfn.XLOOKUP(C585,Jogos!A:A,Jogos!M:M)</f>
        <v>Brasileiro Sub-17 2023</v>
      </c>
      <c r="E585" s="1">
        <v>10</v>
      </c>
      <c r="F585" t="s">
        <v>139</v>
      </c>
      <c r="H585" s="1">
        <v>79</v>
      </c>
      <c r="I585" s="1">
        <f>IF(IF(H585="",_xlfn.XLOOKUP(C585,Jogos!$A:$A,Jogos!$P:$P)-G585,H585)&lt;0,0,IF(H585="",_xlfn.XLOOKUP(C585,Jogos!$A:$A,Jogos!$P:$P)-G585,H585))</f>
        <v>79</v>
      </c>
    </row>
    <row r="586" spans="1:9" x14ac:dyDescent="0.25">
      <c r="A586" s="2" t="str">
        <f>_xlfn.XLOOKUP(C586,Jogos!A:A,Jogos!B:B)</f>
        <v>https://www.ogol.com.br/jogo.php?id=9610790</v>
      </c>
      <c r="B586" s="1">
        <v>585</v>
      </c>
      <c r="C586" s="1">
        <v>223</v>
      </c>
      <c r="D586" s="1" t="str">
        <f>_xlfn.XLOOKUP(C586,Jogos!A:A,Jogos!M:M)</f>
        <v>Brasileiro Sub-17 2023</v>
      </c>
      <c r="E586" s="1">
        <v>9</v>
      </c>
      <c r="F586" t="s">
        <v>141</v>
      </c>
      <c r="I586" s="1">
        <f>IF(IF(H586="",_xlfn.XLOOKUP(C586,Jogos!$A:$A,Jogos!$P:$P)-G586,H586)&lt;0,0,IF(H586="",_xlfn.XLOOKUP(C586,Jogos!$A:$A,Jogos!$P:$P)-G586,H586))</f>
        <v>90</v>
      </c>
    </row>
    <row r="587" spans="1:9" x14ac:dyDescent="0.25">
      <c r="A587" s="2" t="str">
        <f>_xlfn.XLOOKUP(C587,Jogos!A:A,Jogos!B:B)</f>
        <v>https://www.ogol.com.br/jogo.php?id=9610790</v>
      </c>
      <c r="B587" s="1">
        <v>586</v>
      </c>
      <c r="C587" s="1">
        <v>223</v>
      </c>
      <c r="D587" s="1" t="str">
        <f>_xlfn.XLOOKUP(C587,Jogos!A:A,Jogos!M:M)</f>
        <v>Brasileiro Sub-17 2023</v>
      </c>
      <c r="E587" s="1">
        <v>11</v>
      </c>
      <c r="F587" t="s">
        <v>192</v>
      </c>
      <c r="H587" s="1">
        <v>60</v>
      </c>
      <c r="I587" s="1">
        <f>IF(IF(H587="",_xlfn.XLOOKUP(C587,Jogos!$A:$A,Jogos!$P:$P)-G587,H587)&lt;0,0,IF(H587="",_xlfn.XLOOKUP(C587,Jogos!$A:$A,Jogos!$P:$P)-G587,H587))</f>
        <v>60</v>
      </c>
    </row>
    <row r="588" spans="1:9" x14ac:dyDescent="0.25">
      <c r="A588" s="2" t="str">
        <f>_xlfn.XLOOKUP(C588,Jogos!A:A,Jogos!B:B)</f>
        <v>https://www.ogol.com.br/jogo.php?id=9610790</v>
      </c>
      <c r="B588" s="1">
        <v>587</v>
      </c>
      <c r="C588" s="1">
        <v>223</v>
      </c>
      <c r="D588" s="1" t="str">
        <f>_xlfn.XLOOKUP(C588,Jogos!A:A,Jogos!M:M)</f>
        <v>Brasileiro Sub-17 2023</v>
      </c>
      <c r="E588" s="1">
        <v>12</v>
      </c>
      <c r="F588" t="s">
        <v>191</v>
      </c>
      <c r="I588" s="1">
        <f>IF(IF(H588="",_xlfn.XLOOKUP(C588,Jogos!$A:$A,Jogos!$P:$P)-G588,H588)&lt;0,0,IF(H588="",_xlfn.XLOOKUP(C588,Jogos!$A:$A,Jogos!$P:$P)-G588,H588))</f>
        <v>90</v>
      </c>
    </row>
    <row r="589" spans="1:9" x14ac:dyDescent="0.25">
      <c r="A589" s="2" t="str">
        <f>_xlfn.XLOOKUP(C589,Jogos!A:A,Jogos!B:B)</f>
        <v>https://www.ogol.com.br/jogo.php?id=9610790</v>
      </c>
      <c r="B589" s="1">
        <v>588</v>
      </c>
      <c r="C589" s="1">
        <v>223</v>
      </c>
      <c r="D589" s="1" t="str">
        <f>_xlfn.XLOOKUP(C589,Jogos!A:A,Jogos!M:M)</f>
        <v>Brasileiro Sub-17 2023</v>
      </c>
      <c r="E589" s="1">
        <v>13</v>
      </c>
      <c r="F589" t="s">
        <v>125</v>
      </c>
      <c r="G589" s="1">
        <v>52</v>
      </c>
      <c r="I589" s="1">
        <f>IF(IF(H589="",_xlfn.XLOOKUP(C589,Jogos!$A:$A,Jogos!$P:$P)-G589,H589)&lt;0,0,IF(H589="",_xlfn.XLOOKUP(C589,Jogos!$A:$A,Jogos!$P:$P)-G589,H589))</f>
        <v>38</v>
      </c>
    </row>
    <row r="590" spans="1:9" x14ac:dyDescent="0.25">
      <c r="A590" s="2" t="str">
        <f>_xlfn.XLOOKUP(C590,Jogos!A:A,Jogos!B:B)</f>
        <v>https://www.ogol.com.br/jogo.php?id=9610790</v>
      </c>
      <c r="B590" s="1">
        <v>589</v>
      </c>
      <c r="C590" s="1">
        <v>223</v>
      </c>
      <c r="D590" s="1" t="str">
        <f>_xlfn.XLOOKUP(C590,Jogos!A:A,Jogos!M:M)</f>
        <v>Brasileiro Sub-17 2023</v>
      </c>
      <c r="E590" s="1">
        <v>14</v>
      </c>
      <c r="F590" t="s">
        <v>135</v>
      </c>
      <c r="I590" s="1">
        <f>IF(IF(H590="",_xlfn.XLOOKUP(C590,Jogos!$A:$A,Jogos!$P:$P)-G590,H590)&lt;0,0,IF(H590="",_xlfn.XLOOKUP(C590,Jogos!$A:$A,Jogos!$P:$P)-G590,H590))</f>
        <v>90</v>
      </c>
    </row>
    <row r="591" spans="1:9" x14ac:dyDescent="0.25">
      <c r="A591" s="2" t="str">
        <f>_xlfn.XLOOKUP(C591,Jogos!A:A,Jogos!B:B)</f>
        <v>https://www.ogol.com.br/jogo.php?id=9610790</v>
      </c>
      <c r="B591" s="1">
        <v>590</v>
      </c>
      <c r="C591" s="1">
        <v>223</v>
      </c>
      <c r="D591" s="1" t="str">
        <f>_xlfn.XLOOKUP(C591,Jogos!A:A,Jogos!M:M)</f>
        <v>Brasileiro Sub-17 2023</v>
      </c>
      <c r="E591" s="1">
        <v>15</v>
      </c>
      <c r="F591" t="s">
        <v>189</v>
      </c>
      <c r="G591" s="1">
        <v>79</v>
      </c>
      <c r="I591" s="1">
        <f>IF(IF(H591="",_xlfn.XLOOKUP(C591,Jogos!$A:$A,Jogos!$P:$P)-G591,H591)&lt;0,0,IF(H591="",_xlfn.XLOOKUP(C591,Jogos!$A:$A,Jogos!$P:$P)-G591,H591))</f>
        <v>11</v>
      </c>
    </row>
    <row r="592" spans="1:9" x14ac:dyDescent="0.25">
      <c r="A592" s="2" t="str">
        <f>_xlfn.XLOOKUP(C592,Jogos!A:A,Jogos!B:B)</f>
        <v>https://www.ogol.com.br/jogo.php?id=9610790</v>
      </c>
      <c r="B592" s="1">
        <v>591</v>
      </c>
      <c r="C592" s="1">
        <v>223</v>
      </c>
      <c r="D592" s="1" t="str">
        <f>_xlfn.XLOOKUP(C592,Jogos!A:A,Jogos!M:M)</f>
        <v>Brasileiro Sub-17 2023</v>
      </c>
      <c r="E592" s="1">
        <v>16</v>
      </c>
      <c r="F592" t="s">
        <v>128</v>
      </c>
      <c r="G592" s="1">
        <v>79</v>
      </c>
      <c r="I592" s="1">
        <f>IF(IF(H592="",_xlfn.XLOOKUP(C592,Jogos!$A:$A,Jogos!$P:$P)-G592,H592)&lt;0,0,IF(H592="",_xlfn.XLOOKUP(C592,Jogos!$A:$A,Jogos!$P:$P)-G592,H592))</f>
        <v>11</v>
      </c>
    </row>
    <row r="593" spans="1:9" x14ac:dyDescent="0.25">
      <c r="A593" s="2" t="str">
        <f>_xlfn.XLOOKUP(C593,Jogos!A:A,Jogos!B:B)</f>
        <v>https://www.ogol.com.br/jogo.php?id=9610790</v>
      </c>
      <c r="B593" s="1">
        <v>592</v>
      </c>
      <c r="C593" s="1">
        <v>223</v>
      </c>
      <c r="D593" s="1" t="str">
        <f>_xlfn.XLOOKUP(C593,Jogos!A:A,Jogos!M:M)</f>
        <v>Brasileiro Sub-17 2023</v>
      </c>
      <c r="E593" s="1">
        <v>17</v>
      </c>
      <c r="F593" t="s">
        <v>129</v>
      </c>
      <c r="G593" s="1">
        <v>60</v>
      </c>
      <c r="I593" s="1">
        <f>IF(IF(H593="",_xlfn.XLOOKUP(C593,Jogos!$A:$A,Jogos!$P:$P)-G593,H593)&lt;0,0,IF(H593="",_xlfn.XLOOKUP(C593,Jogos!$A:$A,Jogos!$P:$P)-G593,H593))</f>
        <v>30</v>
      </c>
    </row>
    <row r="594" spans="1:9" x14ac:dyDescent="0.25">
      <c r="A594" s="2" t="str">
        <f>_xlfn.XLOOKUP(C594,Jogos!A:A,Jogos!B:B)</f>
        <v>https://www.ogol.com.br/jogo.php?id=9610790</v>
      </c>
      <c r="B594" s="1">
        <v>593</v>
      </c>
      <c r="C594" s="1">
        <v>223</v>
      </c>
      <c r="D594" s="1" t="str">
        <f>_xlfn.XLOOKUP(C594,Jogos!A:A,Jogos!M:M)</f>
        <v>Brasileiro Sub-17 2023</v>
      </c>
      <c r="E594" s="1">
        <v>18</v>
      </c>
      <c r="F594" t="s">
        <v>187</v>
      </c>
      <c r="G594" s="1">
        <v>46</v>
      </c>
      <c r="I594" s="1">
        <f>IF(IF(H594="",_xlfn.XLOOKUP(C594,Jogos!$A:$A,Jogos!$P:$P)-G594,H594)&lt;0,0,IF(H594="",_xlfn.XLOOKUP(C594,Jogos!$A:$A,Jogos!$P:$P)-G594,H594))</f>
        <v>44</v>
      </c>
    </row>
    <row r="595" spans="1:9" x14ac:dyDescent="0.25">
      <c r="A595" s="2" t="str">
        <f>_xlfn.XLOOKUP(C595,Jogos!A:A,Jogos!B:B)</f>
        <v>https://www.ogol.com.br/jogo.php?id=9610790</v>
      </c>
      <c r="B595" s="1">
        <v>594</v>
      </c>
      <c r="C595" s="1">
        <v>223</v>
      </c>
      <c r="D595" s="1" t="str">
        <f>_xlfn.XLOOKUP(C595,Jogos!A:A,Jogos!M:M)</f>
        <v>Brasileiro Sub-17 2023</v>
      </c>
      <c r="E595" s="1">
        <v>20</v>
      </c>
      <c r="F595" t="s">
        <v>133</v>
      </c>
      <c r="I595" s="1">
        <f>IF(IF(H595="",_xlfn.XLOOKUP(C595,Jogos!$A:$A,Jogos!$P:$P)-G595,H595)&lt;0,0,IF(H595="",_xlfn.XLOOKUP(C595,Jogos!$A:$A,Jogos!$P:$P)-G595,H595))</f>
        <v>90</v>
      </c>
    </row>
    <row r="596" spans="1:9" x14ac:dyDescent="0.25">
      <c r="A596" s="2" t="str">
        <f>_xlfn.XLOOKUP(C596,Jogos!A:A,Jogos!B:B)</f>
        <v>https://www.ogol.com.br/jogo.php?id=9610790</v>
      </c>
      <c r="B596" s="1">
        <v>595</v>
      </c>
      <c r="C596" s="1">
        <v>223</v>
      </c>
      <c r="D596" s="1" t="str">
        <f>_xlfn.XLOOKUP(C596,Jogos!A:A,Jogos!M:M)</f>
        <v>Brasileiro Sub-17 2023</v>
      </c>
      <c r="E596" s="1">
        <v>19</v>
      </c>
      <c r="F596" t="s">
        <v>220</v>
      </c>
      <c r="G596" s="1">
        <v>60</v>
      </c>
      <c r="I596" s="1">
        <f>IF(IF(H596="",_xlfn.XLOOKUP(C596,Jogos!$A:$A,Jogos!$P:$P)-G596,H596)&lt;0,0,IF(H596="",_xlfn.XLOOKUP(C596,Jogos!$A:$A,Jogos!$P:$P)-G596,H596))</f>
        <v>30</v>
      </c>
    </row>
    <row r="597" spans="1:9" x14ac:dyDescent="0.25">
      <c r="A597" s="2" t="str">
        <f>_xlfn.XLOOKUP(C597,Jogos!A:A,Jogos!B:B)</f>
        <v>https://www.ogol.com.br/jogo.php?id=9523172</v>
      </c>
      <c r="B597" s="1">
        <v>596</v>
      </c>
      <c r="C597" s="1">
        <v>224</v>
      </c>
      <c r="D597" s="1" t="str">
        <f>_xlfn.XLOOKUP(C597,Jogos!A:A,Jogos!M:M)</f>
        <v>Paulista Sub-17 2023</v>
      </c>
      <c r="E597" s="1">
        <v>1</v>
      </c>
      <c r="F597" t="s">
        <v>200</v>
      </c>
      <c r="I597" s="1">
        <f>IF(IF(H597="",_xlfn.XLOOKUP(C597,Jogos!$A:$A,Jogos!$P:$P)-G597,H597)&lt;0,0,IF(H597="",_xlfn.XLOOKUP(C597,Jogos!$A:$A,Jogos!$P:$P)-G597,H597))</f>
        <v>80</v>
      </c>
    </row>
    <row r="598" spans="1:9" x14ac:dyDescent="0.25">
      <c r="A598" s="2" t="str">
        <f>_xlfn.XLOOKUP(C598,Jogos!A:A,Jogos!B:B)</f>
        <v>https://www.ogol.com.br/jogo.php?id=9523172</v>
      </c>
      <c r="B598" s="1">
        <v>597</v>
      </c>
      <c r="C598" s="1">
        <v>224</v>
      </c>
      <c r="D598" s="1" t="str">
        <f>_xlfn.XLOOKUP(C598,Jogos!A:A,Jogos!M:M)</f>
        <v>Paulista Sub-17 2023</v>
      </c>
      <c r="E598" s="1">
        <v>2</v>
      </c>
      <c r="F598" t="s">
        <v>189</v>
      </c>
      <c r="I598" s="1">
        <f>IF(IF(H598="",_xlfn.XLOOKUP(C598,Jogos!$A:$A,Jogos!$P:$P)-G598,H598)&lt;0,0,IF(H598="",_xlfn.XLOOKUP(C598,Jogos!$A:$A,Jogos!$P:$P)-G598,H598))</f>
        <v>80</v>
      </c>
    </row>
    <row r="599" spans="1:9" x14ac:dyDescent="0.25">
      <c r="A599" s="2" t="str">
        <f>_xlfn.XLOOKUP(C599,Jogos!A:A,Jogos!B:B)</f>
        <v>https://www.ogol.com.br/jogo.php?id=9523172</v>
      </c>
      <c r="B599" s="1">
        <v>598</v>
      </c>
      <c r="C599" s="1">
        <v>224</v>
      </c>
      <c r="D599" s="1" t="str">
        <f>_xlfn.XLOOKUP(C599,Jogos!A:A,Jogos!M:M)</f>
        <v>Paulista Sub-17 2023</v>
      </c>
      <c r="E599" s="1">
        <v>3</v>
      </c>
      <c r="F599" t="s">
        <v>190</v>
      </c>
      <c r="I599" s="1">
        <f>IF(IF(H599="",_xlfn.XLOOKUP(C599,Jogos!$A:$A,Jogos!$P:$P)-G599,H599)&lt;0,0,IF(H599="",_xlfn.XLOOKUP(C599,Jogos!$A:$A,Jogos!$P:$P)-G599,H599))</f>
        <v>80</v>
      </c>
    </row>
    <row r="600" spans="1:9" x14ac:dyDescent="0.25">
      <c r="A600" s="2" t="str">
        <f>_xlfn.XLOOKUP(C600,Jogos!A:A,Jogos!B:B)</f>
        <v>https://www.ogol.com.br/jogo.php?id=9523172</v>
      </c>
      <c r="B600" s="1">
        <v>599</v>
      </c>
      <c r="C600" s="1">
        <v>224</v>
      </c>
      <c r="D600" s="1" t="str">
        <f>_xlfn.XLOOKUP(C600,Jogos!A:A,Jogos!M:M)</f>
        <v>Paulista Sub-17 2023</v>
      </c>
      <c r="E600" s="1">
        <v>4</v>
      </c>
      <c r="F600" t="s">
        <v>135</v>
      </c>
      <c r="H600" s="1">
        <v>41</v>
      </c>
      <c r="I600" s="1">
        <f>IF(IF(H600="",_xlfn.XLOOKUP(C600,Jogos!$A:$A,Jogos!$P:$P)-G600,H600)&lt;0,0,IF(H600="",_xlfn.XLOOKUP(C600,Jogos!$A:$A,Jogos!$P:$P)-G600,H600))</f>
        <v>41</v>
      </c>
    </row>
    <row r="601" spans="1:9" x14ac:dyDescent="0.25">
      <c r="A601" s="2" t="str">
        <f>_xlfn.XLOOKUP(C601,Jogos!A:A,Jogos!B:B)</f>
        <v>https://www.ogol.com.br/jogo.php?id=9523172</v>
      </c>
      <c r="B601" s="1">
        <v>600</v>
      </c>
      <c r="C601" s="1">
        <v>224</v>
      </c>
      <c r="D601" s="1" t="str">
        <f>_xlfn.XLOOKUP(C601,Jogos!A:A,Jogos!M:M)</f>
        <v>Paulista Sub-17 2023</v>
      </c>
      <c r="E601" s="1">
        <v>5</v>
      </c>
      <c r="F601" t="s">
        <v>137</v>
      </c>
      <c r="H601" s="1">
        <v>53</v>
      </c>
      <c r="I601" s="1">
        <f>IF(IF(H601="",_xlfn.XLOOKUP(C601,Jogos!$A:$A,Jogos!$P:$P)-G601,H601)&lt;0,0,IF(H601="",_xlfn.XLOOKUP(C601,Jogos!$A:$A,Jogos!$P:$P)-G601,H601))</f>
        <v>53</v>
      </c>
    </row>
    <row r="602" spans="1:9" x14ac:dyDescent="0.25">
      <c r="A602" s="2" t="str">
        <f>_xlfn.XLOOKUP(C602,Jogos!A:A,Jogos!B:B)</f>
        <v>https://www.ogol.com.br/jogo.php?id=9523172</v>
      </c>
      <c r="B602" s="1">
        <v>601</v>
      </c>
      <c r="C602" s="1">
        <v>224</v>
      </c>
      <c r="D602" s="1" t="str">
        <f>_xlfn.XLOOKUP(C602,Jogos!A:A,Jogos!M:M)</f>
        <v>Paulista Sub-17 2023</v>
      </c>
      <c r="E602" s="1">
        <v>6</v>
      </c>
      <c r="F602" t="s">
        <v>128</v>
      </c>
      <c r="I602" s="1">
        <f>IF(IF(H602="",_xlfn.XLOOKUP(C602,Jogos!$A:$A,Jogos!$P:$P)-G602,H602)&lt;0,0,IF(H602="",_xlfn.XLOOKUP(C602,Jogos!$A:$A,Jogos!$P:$P)-G602,H602))</f>
        <v>80</v>
      </c>
    </row>
    <row r="603" spans="1:9" x14ac:dyDescent="0.25">
      <c r="A603" s="2" t="str">
        <f>_xlfn.XLOOKUP(C603,Jogos!A:A,Jogos!B:B)</f>
        <v>https://www.ogol.com.br/jogo.php?id=9523172</v>
      </c>
      <c r="B603" s="1">
        <v>602</v>
      </c>
      <c r="C603" s="1">
        <v>224</v>
      </c>
      <c r="D603" s="1" t="str">
        <f>_xlfn.XLOOKUP(C603,Jogos!A:A,Jogos!M:M)</f>
        <v>Paulista Sub-17 2023</v>
      </c>
      <c r="E603" s="1">
        <v>8</v>
      </c>
      <c r="F603" t="s">
        <v>129</v>
      </c>
      <c r="H603" s="1">
        <v>62</v>
      </c>
      <c r="I603" s="1">
        <f>IF(IF(H603="",_xlfn.XLOOKUP(C603,Jogos!$A:$A,Jogos!$P:$P)-G603,H603)&lt;0,0,IF(H603="",_xlfn.XLOOKUP(C603,Jogos!$A:$A,Jogos!$P:$P)-G603,H603))</f>
        <v>62</v>
      </c>
    </row>
    <row r="604" spans="1:9" x14ac:dyDescent="0.25">
      <c r="A604" s="2" t="str">
        <f>_xlfn.XLOOKUP(C604,Jogos!A:A,Jogos!B:B)</f>
        <v>https://www.ogol.com.br/jogo.php?id=9523172</v>
      </c>
      <c r="B604" s="1">
        <v>603</v>
      </c>
      <c r="C604" s="1">
        <v>224</v>
      </c>
      <c r="D604" s="1" t="str">
        <f>_xlfn.XLOOKUP(C604,Jogos!A:A,Jogos!M:M)</f>
        <v>Paulista Sub-17 2023</v>
      </c>
      <c r="E604" s="1">
        <v>10</v>
      </c>
      <c r="F604" t="s">
        <v>187</v>
      </c>
      <c r="H604" s="1">
        <v>41</v>
      </c>
      <c r="I604" s="1">
        <f>IF(IF(H604="",_xlfn.XLOOKUP(C604,Jogos!$A:$A,Jogos!$P:$P)-G604,H604)&lt;0,0,IF(H604="",_xlfn.XLOOKUP(C604,Jogos!$A:$A,Jogos!$P:$P)-G604,H604))</f>
        <v>41</v>
      </c>
    </row>
    <row r="605" spans="1:9" x14ac:dyDescent="0.25">
      <c r="A605" s="2" t="str">
        <f>_xlfn.XLOOKUP(C605,Jogos!A:A,Jogos!B:B)</f>
        <v>https://www.ogol.com.br/jogo.php?id=9523172</v>
      </c>
      <c r="B605" s="1">
        <v>604</v>
      </c>
      <c r="C605" s="1">
        <v>224</v>
      </c>
      <c r="D605" s="1" t="str">
        <f>_xlfn.XLOOKUP(C605,Jogos!A:A,Jogos!M:M)</f>
        <v>Paulista Sub-17 2023</v>
      </c>
      <c r="E605" s="1">
        <v>9</v>
      </c>
      <c r="F605" t="s">
        <v>133</v>
      </c>
      <c r="H605" s="1">
        <v>53</v>
      </c>
      <c r="I605" s="1">
        <f>IF(IF(H605="",_xlfn.XLOOKUP(C605,Jogos!$A:$A,Jogos!$P:$P)-G605,H605)&lt;0,0,IF(H605="",_xlfn.XLOOKUP(C605,Jogos!$A:$A,Jogos!$P:$P)-G605,H605))</f>
        <v>53</v>
      </c>
    </row>
    <row r="606" spans="1:9" x14ac:dyDescent="0.25">
      <c r="A606" s="2" t="str">
        <f>_xlfn.XLOOKUP(C606,Jogos!A:A,Jogos!B:B)</f>
        <v>https://www.ogol.com.br/jogo.php?id=9523172</v>
      </c>
      <c r="B606" s="1">
        <v>605</v>
      </c>
      <c r="C606" s="1">
        <v>224</v>
      </c>
      <c r="D606" s="1" t="str">
        <f>_xlfn.XLOOKUP(C606,Jogos!A:A,Jogos!M:M)</f>
        <v>Paulista Sub-17 2023</v>
      </c>
      <c r="E606" s="1">
        <v>7</v>
      </c>
      <c r="F606" t="s">
        <v>220</v>
      </c>
      <c r="H606" s="1">
        <v>41</v>
      </c>
      <c r="I606" s="1">
        <f>IF(IF(H606="",_xlfn.XLOOKUP(C606,Jogos!$A:$A,Jogos!$P:$P)-G606,H606)&lt;0,0,IF(H606="",_xlfn.XLOOKUP(C606,Jogos!$A:$A,Jogos!$P:$P)-G606,H606))</f>
        <v>41</v>
      </c>
    </row>
    <row r="607" spans="1:9" x14ac:dyDescent="0.25">
      <c r="A607" s="2" t="str">
        <f>_xlfn.XLOOKUP(C607,Jogos!A:A,Jogos!B:B)</f>
        <v>https://www.ogol.com.br/jogo.php?id=9523172</v>
      </c>
      <c r="B607" s="1">
        <v>606</v>
      </c>
      <c r="C607" s="1">
        <v>224</v>
      </c>
      <c r="D607" s="1" t="str">
        <f>_xlfn.XLOOKUP(C607,Jogos!A:A,Jogos!M:M)</f>
        <v>Paulista Sub-17 2023</v>
      </c>
      <c r="E607" s="1">
        <v>11</v>
      </c>
      <c r="F607" t="s">
        <v>132</v>
      </c>
      <c r="H607" s="1">
        <v>53</v>
      </c>
      <c r="I607" s="1">
        <f>IF(IF(H607="",_xlfn.XLOOKUP(C607,Jogos!$A:$A,Jogos!$P:$P)-G607,H607)&lt;0,0,IF(H607="",_xlfn.XLOOKUP(C607,Jogos!$A:$A,Jogos!$P:$P)-G607,H607))</f>
        <v>53</v>
      </c>
    </row>
    <row r="608" spans="1:9" x14ac:dyDescent="0.25">
      <c r="A608" s="2" t="str">
        <f>_xlfn.XLOOKUP(C608,Jogos!A:A,Jogos!B:B)</f>
        <v>https://www.ogol.com.br/jogo.php?id=9523172</v>
      </c>
      <c r="B608" s="1">
        <v>607</v>
      </c>
      <c r="C608" s="1">
        <v>224</v>
      </c>
      <c r="D608" s="1" t="str">
        <f>_xlfn.XLOOKUP(C608,Jogos!A:A,Jogos!M:M)</f>
        <v>Paulista Sub-17 2023</v>
      </c>
      <c r="E608" s="1">
        <v>12</v>
      </c>
      <c r="F608" t="s">
        <v>134</v>
      </c>
      <c r="I608" s="1">
        <f>IF(IF(H608="",_xlfn.XLOOKUP(C608,Jogos!$A:$A,Jogos!$P:$P)-G608,H608)&lt;0,0,IF(H608="",_xlfn.XLOOKUP(C608,Jogos!$A:$A,Jogos!$P:$P)-G608,H608))</f>
        <v>80</v>
      </c>
    </row>
    <row r="609" spans="1:9" x14ac:dyDescent="0.25">
      <c r="A609" s="2" t="str">
        <f>_xlfn.XLOOKUP(C609,Jogos!A:A,Jogos!B:B)</f>
        <v>https://www.ogol.com.br/jogo.php?id=9523172</v>
      </c>
      <c r="B609" s="1">
        <v>608</v>
      </c>
      <c r="C609" s="1">
        <v>224</v>
      </c>
      <c r="D609" s="1" t="str">
        <f>_xlfn.XLOOKUP(C609,Jogos!A:A,Jogos!M:M)</f>
        <v>Paulista Sub-17 2023</v>
      </c>
      <c r="E609" s="1">
        <v>13</v>
      </c>
      <c r="F609" t="s">
        <v>126</v>
      </c>
      <c r="G609" s="1">
        <v>41</v>
      </c>
      <c r="I609" s="1">
        <f>IF(IF(H609="",_xlfn.XLOOKUP(C609,Jogos!$A:$A,Jogos!$P:$P)-G609,H609)&lt;0,0,IF(H609="",_xlfn.XLOOKUP(C609,Jogos!$A:$A,Jogos!$P:$P)-G609,H609))</f>
        <v>39</v>
      </c>
    </row>
    <row r="610" spans="1:9" x14ac:dyDescent="0.25">
      <c r="A610" s="2" t="str">
        <f>_xlfn.XLOOKUP(C610,Jogos!A:A,Jogos!B:B)</f>
        <v>https://www.ogol.com.br/jogo.php?id=9523172</v>
      </c>
      <c r="B610" s="1">
        <v>609</v>
      </c>
      <c r="C610" s="1">
        <v>224</v>
      </c>
      <c r="D610" s="1" t="str">
        <f>_xlfn.XLOOKUP(C610,Jogos!A:A,Jogos!M:M)</f>
        <v>Paulista Sub-17 2023</v>
      </c>
      <c r="E610" s="1">
        <v>14</v>
      </c>
      <c r="F610" t="s">
        <v>199</v>
      </c>
      <c r="I610" s="1">
        <f>IF(IF(H610="",_xlfn.XLOOKUP(C610,Jogos!$A:$A,Jogos!$P:$P)-G610,H610)&lt;0,0,IF(H610="",_xlfn.XLOOKUP(C610,Jogos!$A:$A,Jogos!$P:$P)-G610,H610))</f>
        <v>80</v>
      </c>
    </row>
    <row r="611" spans="1:9" x14ac:dyDescent="0.25">
      <c r="A611" s="2" t="str">
        <f>_xlfn.XLOOKUP(C611,Jogos!A:A,Jogos!B:B)</f>
        <v>https://www.ogol.com.br/jogo.php?id=9523172</v>
      </c>
      <c r="B611" s="1">
        <v>610</v>
      </c>
      <c r="C611" s="1">
        <v>224</v>
      </c>
      <c r="D611" s="1" t="str">
        <f>_xlfn.XLOOKUP(C611,Jogos!A:A,Jogos!M:M)</f>
        <v>Paulista Sub-17 2023</v>
      </c>
      <c r="E611" s="1">
        <v>15</v>
      </c>
      <c r="F611" t="s">
        <v>188</v>
      </c>
      <c r="G611" s="1">
        <v>53</v>
      </c>
      <c r="I611" s="1">
        <f>IF(IF(H611="",_xlfn.XLOOKUP(C611,Jogos!$A:$A,Jogos!$P:$P)-G611,H611)&lt;0,0,IF(H611="",_xlfn.XLOOKUP(C611,Jogos!$A:$A,Jogos!$P:$P)-G611,H611))</f>
        <v>27</v>
      </c>
    </row>
    <row r="612" spans="1:9" x14ac:dyDescent="0.25">
      <c r="A612" s="2" t="str">
        <f>_xlfn.XLOOKUP(C612,Jogos!A:A,Jogos!B:B)</f>
        <v>https://www.ogol.com.br/jogo.php?id=9523172</v>
      </c>
      <c r="B612" s="1">
        <v>611</v>
      </c>
      <c r="C612" s="1">
        <v>224</v>
      </c>
      <c r="D612" s="1" t="str">
        <f>_xlfn.XLOOKUP(C612,Jogos!A:A,Jogos!M:M)</f>
        <v>Paulista Sub-17 2023</v>
      </c>
      <c r="E612" s="1">
        <v>17</v>
      </c>
      <c r="F612" t="s">
        <v>198</v>
      </c>
      <c r="G612" s="1">
        <v>62</v>
      </c>
      <c r="I612" s="1">
        <f>IF(IF(H612="",_xlfn.XLOOKUP(C612,Jogos!$A:$A,Jogos!$P:$P)-G612,H612)&lt;0,0,IF(H612="",_xlfn.XLOOKUP(C612,Jogos!$A:$A,Jogos!$P:$P)-G612,H612))</f>
        <v>18</v>
      </c>
    </row>
    <row r="613" spans="1:9" x14ac:dyDescent="0.25">
      <c r="A613" s="2" t="str">
        <f>_xlfn.XLOOKUP(C613,Jogos!A:A,Jogos!B:B)</f>
        <v>https://www.ogol.com.br/jogo.php?id=9523172</v>
      </c>
      <c r="B613" s="1">
        <v>612</v>
      </c>
      <c r="C613" s="1">
        <v>224</v>
      </c>
      <c r="D613" s="1" t="str">
        <f>_xlfn.XLOOKUP(C613,Jogos!A:A,Jogos!M:M)</f>
        <v>Paulista Sub-17 2023</v>
      </c>
      <c r="E613" s="1">
        <v>18</v>
      </c>
      <c r="F613" t="s">
        <v>194</v>
      </c>
      <c r="G613" s="1">
        <v>41</v>
      </c>
      <c r="I613" s="1">
        <f>IF(IF(H613="",_xlfn.XLOOKUP(C613,Jogos!$A:$A,Jogos!$P:$P)-G613,H613)&lt;0,0,IF(H613="",_xlfn.XLOOKUP(C613,Jogos!$A:$A,Jogos!$P:$P)-G613,H613))</f>
        <v>39</v>
      </c>
    </row>
    <row r="614" spans="1:9" x14ac:dyDescent="0.25">
      <c r="A614" s="2" t="str">
        <f>_xlfn.XLOOKUP(C614,Jogos!A:A,Jogos!B:B)</f>
        <v>https://www.ogol.com.br/jogo.php?id=9523172</v>
      </c>
      <c r="B614" s="1">
        <v>613</v>
      </c>
      <c r="C614" s="1">
        <v>224</v>
      </c>
      <c r="D614" s="1" t="str">
        <f>_xlfn.XLOOKUP(C614,Jogos!A:A,Jogos!M:M)</f>
        <v>Paulista Sub-17 2023</v>
      </c>
      <c r="E614" s="1">
        <v>16</v>
      </c>
      <c r="F614" t="s">
        <v>186</v>
      </c>
      <c r="G614" s="1">
        <v>53</v>
      </c>
      <c r="I614" s="1">
        <f>IF(IF(H614="",_xlfn.XLOOKUP(C614,Jogos!$A:$A,Jogos!$P:$P)-G614,H614)&lt;0,0,IF(H614="",_xlfn.XLOOKUP(C614,Jogos!$A:$A,Jogos!$P:$P)-G614,H614))</f>
        <v>27</v>
      </c>
    </row>
    <row r="615" spans="1:9" x14ac:dyDescent="0.25">
      <c r="A615" s="2" t="str">
        <f>_xlfn.XLOOKUP(C615,Jogos!A:A,Jogos!B:B)</f>
        <v>https://www.ogol.com.br/jogo.php?id=9523172</v>
      </c>
      <c r="B615" s="1">
        <v>614</v>
      </c>
      <c r="C615" s="1">
        <v>224</v>
      </c>
      <c r="D615" s="1" t="str">
        <f>_xlfn.XLOOKUP(C615,Jogos!A:A,Jogos!M:M)</f>
        <v>Paulista Sub-17 2023</v>
      </c>
      <c r="E615" s="1">
        <v>19</v>
      </c>
      <c r="F615" t="s">
        <v>196</v>
      </c>
      <c r="G615" s="1">
        <v>41</v>
      </c>
      <c r="I615" s="1">
        <f>IF(IF(H615="",_xlfn.XLOOKUP(C615,Jogos!$A:$A,Jogos!$P:$P)-G615,H615)&lt;0,0,IF(H615="",_xlfn.XLOOKUP(C615,Jogos!$A:$A,Jogos!$P:$P)-G615,H615))</f>
        <v>39</v>
      </c>
    </row>
    <row r="616" spans="1:9" x14ac:dyDescent="0.25">
      <c r="A616" s="2" t="str">
        <f>_xlfn.XLOOKUP(C616,Jogos!A:A,Jogos!B:B)</f>
        <v>https://www.ogol.com.br/jogo.php?id=9523172</v>
      </c>
      <c r="B616" s="1">
        <v>615</v>
      </c>
      <c r="C616" s="1">
        <v>224</v>
      </c>
      <c r="D616" s="1" t="str">
        <f>_xlfn.XLOOKUP(C616,Jogos!A:A,Jogos!M:M)</f>
        <v>Paulista Sub-17 2023</v>
      </c>
      <c r="E616" s="1">
        <v>20</v>
      </c>
      <c r="F616" t="s">
        <v>197</v>
      </c>
      <c r="G616" s="1">
        <v>53</v>
      </c>
      <c r="I616" s="1">
        <f>IF(IF(H616="",_xlfn.XLOOKUP(C616,Jogos!$A:$A,Jogos!$P:$P)-G616,H616)&lt;0,0,IF(H616="",_xlfn.XLOOKUP(C616,Jogos!$A:$A,Jogos!$P:$P)-G616,H616))</f>
        <v>27</v>
      </c>
    </row>
    <row r="617" spans="1:9" x14ac:dyDescent="0.25">
      <c r="A617" s="2" t="str">
        <f>_xlfn.XLOOKUP(C617,Jogos!A:A,Jogos!B:B)</f>
        <v>https://www.ogol.com.br/jogo.php?id=9610796</v>
      </c>
      <c r="B617" s="1">
        <v>616</v>
      </c>
      <c r="C617" s="1">
        <v>225</v>
      </c>
      <c r="D617" s="1" t="str">
        <f>_xlfn.XLOOKUP(C617,Jogos!A:A,Jogos!M:M)</f>
        <v>Brasileiro Sub-17 2023</v>
      </c>
      <c r="E617" s="1">
        <v>1</v>
      </c>
      <c r="F617" t="s">
        <v>124</v>
      </c>
      <c r="I617" s="1">
        <f>IF(IF(H617="",_xlfn.XLOOKUP(C617,Jogos!$A:$A,Jogos!$P:$P)-G617,H617)&lt;0,0,IF(H617="",_xlfn.XLOOKUP(C617,Jogos!$A:$A,Jogos!$P:$P)-G617,H617))</f>
        <v>90</v>
      </c>
    </row>
    <row r="618" spans="1:9" x14ac:dyDescent="0.25">
      <c r="A618" s="2" t="str">
        <f>_xlfn.XLOOKUP(C618,Jogos!A:A,Jogos!B:B)</f>
        <v>https://www.ogol.com.br/jogo.php?id=9610796</v>
      </c>
      <c r="B618" s="1">
        <v>617</v>
      </c>
      <c r="C618" s="1">
        <v>225</v>
      </c>
      <c r="D618" s="1" t="str">
        <f>_xlfn.XLOOKUP(C618,Jogos!A:A,Jogos!M:M)</f>
        <v>Brasileiro Sub-17 2023</v>
      </c>
      <c r="E618" s="1">
        <v>2</v>
      </c>
      <c r="F618" t="s">
        <v>223</v>
      </c>
      <c r="H618" s="1">
        <v>58</v>
      </c>
      <c r="I618" s="1">
        <f>IF(IF(H618="",_xlfn.XLOOKUP(C618,Jogos!$A:$A,Jogos!$P:$P)-G618,H618)&lt;0,0,IF(H618="",_xlfn.XLOOKUP(C618,Jogos!$A:$A,Jogos!$P:$P)-G618,H618))</f>
        <v>58</v>
      </c>
    </row>
    <row r="619" spans="1:9" x14ac:dyDescent="0.25">
      <c r="A619" s="2" t="str">
        <f>_xlfn.XLOOKUP(C619,Jogos!A:A,Jogos!B:B)</f>
        <v>https://www.ogol.com.br/jogo.php?id=9610796</v>
      </c>
      <c r="B619" s="1">
        <v>618</v>
      </c>
      <c r="C619" s="1">
        <v>225</v>
      </c>
      <c r="D619" s="1" t="str">
        <f>_xlfn.XLOOKUP(C619,Jogos!A:A,Jogos!M:M)</f>
        <v>Brasileiro Sub-17 2023</v>
      </c>
      <c r="E619" s="1">
        <v>4</v>
      </c>
      <c r="F619" t="s">
        <v>195</v>
      </c>
      <c r="I619" s="1">
        <f>IF(IF(H619="",_xlfn.XLOOKUP(C619,Jogos!$A:$A,Jogos!$P:$P)-G619,H619)&lt;0,0,IF(H619="",_xlfn.XLOOKUP(C619,Jogos!$A:$A,Jogos!$P:$P)-G619,H619))</f>
        <v>90</v>
      </c>
    </row>
    <row r="620" spans="1:9" x14ac:dyDescent="0.25">
      <c r="A620" s="2" t="str">
        <f>_xlfn.XLOOKUP(C620,Jogos!A:A,Jogos!B:B)</f>
        <v>https://www.ogol.com.br/jogo.php?id=9610796</v>
      </c>
      <c r="B620" s="1">
        <v>619</v>
      </c>
      <c r="C620" s="1">
        <v>225</v>
      </c>
      <c r="D620" s="1" t="str">
        <f>_xlfn.XLOOKUP(C620,Jogos!A:A,Jogos!M:M)</f>
        <v>Brasileiro Sub-17 2023</v>
      </c>
      <c r="E620" s="1">
        <v>3</v>
      </c>
      <c r="F620" t="s">
        <v>125</v>
      </c>
      <c r="I620" s="1">
        <f>IF(IF(H620="",_xlfn.XLOOKUP(C620,Jogos!$A:$A,Jogos!$P:$P)-G620,H620)&lt;0,0,IF(H620="",_xlfn.XLOOKUP(C620,Jogos!$A:$A,Jogos!$P:$P)-G620,H620))</f>
        <v>90</v>
      </c>
    </row>
    <row r="621" spans="1:9" x14ac:dyDescent="0.25">
      <c r="A621" s="2" t="str">
        <f>_xlfn.XLOOKUP(C621,Jogos!A:A,Jogos!B:B)</f>
        <v>https://www.ogol.com.br/jogo.php?id=9610796</v>
      </c>
      <c r="B621" s="1">
        <v>620</v>
      </c>
      <c r="C621" s="1">
        <v>225</v>
      </c>
      <c r="D621" s="1" t="str">
        <f>_xlfn.XLOOKUP(C621,Jogos!A:A,Jogos!M:M)</f>
        <v>Brasileiro Sub-17 2023</v>
      </c>
      <c r="E621" s="1">
        <v>6</v>
      </c>
      <c r="F621" t="s">
        <v>136</v>
      </c>
      <c r="H621" s="1">
        <v>65</v>
      </c>
      <c r="I621" s="1">
        <f>IF(IF(H621="",_xlfn.XLOOKUP(C621,Jogos!$A:$A,Jogos!$P:$P)-G621,H621)&lt;0,0,IF(H621="",_xlfn.XLOOKUP(C621,Jogos!$A:$A,Jogos!$P:$P)-G621,H621))</f>
        <v>65</v>
      </c>
    </row>
    <row r="622" spans="1:9" x14ac:dyDescent="0.25">
      <c r="A622" s="2" t="str">
        <f>_xlfn.XLOOKUP(C622,Jogos!A:A,Jogos!B:B)</f>
        <v>https://www.ogol.com.br/jogo.php?id=9610796</v>
      </c>
      <c r="B622" s="1">
        <v>621</v>
      </c>
      <c r="C622" s="1">
        <v>225</v>
      </c>
      <c r="D622" s="1" t="str">
        <f>_xlfn.XLOOKUP(C622,Jogos!A:A,Jogos!M:M)</f>
        <v>Brasileiro Sub-17 2023</v>
      </c>
      <c r="E622" s="1">
        <v>5</v>
      </c>
      <c r="F622" t="s">
        <v>127</v>
      </c>
      <c r="H622" s="1">
        <v>58</v>
      </c>
      <c r="I622" s="1">
        <f>IF(IF(H622="",_xlfn.XLOOKUP(C622,Jogos!$A:$A,Jogos!$P:$P)-G622,H622)&lt;0,0,IF(H622="",_xlfn.XLOOKUP(C622,Jogos!$A:$A,Jogos!$P:$P)-G622,H622))</f>
        <v>58</v>
      </c>
    </row>
    <row r="623" spans="1:9" x14ac:dyDescent="0.25">
      <c r="A623" s="2" t="str">
        <f>_xlfn.XLOOKUP(C623,Jogos!A:A,Jogos!B:B)</f>
        <v>https://www.ogol.com.br/jogo.php?id=9610796</v>
      </c>
      <c r="B623" s="1">
        <v>622</v>
      </c>
      <c r="C623" s="1">
        <v>225</v>
      </c>
      <c r="D623" s="1" t="str">
        <f>_xlfn.XLOOKUP(C623,Jogos!A:A,Jogos!M:M)</f>
        <v>Brasileiro Sub-17 2023</v>
      </c>
      <c r="E623" s="1">
        <v>7</v>
      </c>
      <c r="F623" t="s">
        <v>131</v>
      </c>
      <c r="H623" s="1">
        <v>79</v>
      </c>
      <c r="I623" s="1">
        <f>IF(IF(H623="",_xlfn.XLOOKUP(C623,Jogos!$A:$A,Jogos!$P:$P)-G623,H623)&lt;0,0,IF(H623="",_xlfn.XLOOKUP(C623,Jogos!$A:$A,Jogos!$P:$P)-G623,H623))</f>
        <v>79</v>
      </c>
    </row>
    <row r="624" spans="1:9" x14ac:dyDescent="0.25">
      <c r="A624" s="2" t="str">
        <f>_xlfn.XLOOKUP(C624,Jogos!A:A,Jogos!B:B)</f>
        <v>https://www.ogol.com.br/jogo.php?id=9610796</v>
      </c>
      <c r="B624" s="1">
        <v>623</v>
      </c>
      <c r="C624" s="1">
        <v>225</v>
      </c>
      <c r="D624" s="1" t="str">
        <f>_xlfn.XLOOKUP(C624,Jogos!A:A,Jogos!M:M)</f>
        <v>Brasileiro Sub-17 2023</v>
      </c>
      <c r="E624" s="1">
        <v>10</v>
      </c>
      <c r="F624" t="s">
        <v>130</v>
      </c>
      <c r="I624" s="1">
        <f>IF(IF(H624="",_xlfn.XLOOKUP(C624,Jogos!$A:$A,Jogos!$P:$P)-G624,H624)&lt;0,0,IF(H624="",_xlfn.XLOOKUP(C624,Jogos!$A:$A,Jogos!$P:$P)-G624,H624))</f>
        <v>90</v>
      </c>
    </row>
    <row r="625" spans="1:9" x14ac:dyDescent="0.25">
      <c r="A625" s="2" t="str">
        <f>_xlfn.XLOOKUP(C625,Jogos!A:A,Jogos!B:B)</f>
        <v>https://www.ogol.com.br/jogo.php?id=9610796</v>
      </c>
      <c r="B625" s="1">
        <v>624</v>
      </c>
      <c r="C625" s="1">
        <v>225</v>
      </c>
      <c r="D625" s="1" t="str">
        <f>_xlfn.XLOOKUP(C625,Jogos!A:A,Jogos!M:M)</f>
        <v>Brasileiro Sub-17 2023</v>
      </c>
      <c r="E625" s="1">
        <v>11</v>
      </c>
      <c r="F625" t="s">
        <v>139</v>
      </c>
      <c r="H625" s="1">
        <v>58</v>
      </c>
      <c r="I625" s="1">
        <f>IF(IF(H625="",_xlfn.XLOOKUP(C625,Jogos!$A:$A,Jogos!$P:$P)-G625,H625)&lt;0,0,IF(H625="",_xlfn.XLOOKUP(C625,Jogos!$A:$A,Jogos!$P:$P)-G625,H625))</f>
        <v>58</v>
      </c>
    </row>
    <row r="626" spans="1:9" x14ac:dyDescent="0.25">
      <c r="A626" s="2" t="str">
        <f>_xlfn.XLOOKUP(C626,Jogos!A:A,Jogos!B:B)</f>
        <v>https://www.ogol.com.br/jogo.php?id=9610796</v>
      </c>
      <c r="B626" s="1">
        <v>625</v>
      </c>
      <c r="C626" s="1">
        <v>225</v>
      </c>
      <c r="D626" s="1" t="str">
        <f>_xlfn.XLOOKUP(C626,Jogos!A:A,Jogos!M:M)</f>
        <v>Brasileiro Sub-17 2023</v>
      </c>
      <c r="E626" s="1">
        <v>9</v>
      </c>
      <c r="F626" t="s">
        <v>141</v>
      </c>
      <c r="I626" s="1">
        <f>IF(IF(H626="",_xlfn.XLOOKUP(C626,Jogos!$A:$A,Jogos!$P:$P)-G626,H626)&lt;0,0,IF(H626="",_xlfn.XLOOKUP(C626,Jogos!$A:$A,Jogos!$P:$P)-G626,H626))</f>
        <v>90</v>
      </c>
    </row>
    <row r="627" spans="1:9" x14ac:dyDescent="0.25">
      <c r="A627" s="2" t="str">
        <f>_xlfn.XLOOKUP(C627,Jogos!A:A,Jogos!B:B)</f>
        <v>https://www.ogol.com.br/jogo.php?id=9610796</v>
      </c>
      <c r="B627" s="1">
        <v>626</v>
      </c>
      <c r="C627" s="1">
        <v>225</v>
      </c>
      <c r="D627" s="1" t="str">
        <f>_xlfn.XLOOKUP(C627,Jogos!A:A,Jogos!M:M)</f>
        <v>Brasileiro Sub-17 2023</v>
      </c>
      <c r="E627" s="1">
        <v>8</v>
      </c>
      <c r="F627" t="s">
        <v>192</v>
      </c>
      <c r="H627" s="1">
        <v>46</v>
      </c>
      <c r="I627" s="1">
        <f>IF(IF(H627="",_xlfn.XLOOKUP(C627,Jogos!$A:$A,Jogos!$P:$P)-G627,H627)&lt;0,0,IF(H627="",_xlfn.XLOOKUP(C627,Jogos!$A:$A,Jogos!$P:$P)-G627,H627))</f>
        <v>46</v>
      </c>
    </row>
    <row r="628" spans="1:9" x14ac:dyDescent="0.25">
      <c r="A628" s="2" t="str">
        <f>_xlfn.XLOOKUP(C628,Jogos!A:A,Jogos!B:B)</f>
        <v>https://www.ogol.com.br/jogo.php?id=9610796</v>
      </c>
      <c r="B628" s="1">
        <v>627</v>
      </c>
      <c r="C628" s="1">
        <v>225</v>
      </c>
      <c r="D628" s="1" t="str">
        <f>_xlfn.XLOOKUP(C628,Jogos!A:A,Jogos!M:M)</f>
        <v>Brasileiro Sub-17 2023</v>
      </c>
      <c r="E628" s="1">
        <v>12</v>
      </c>
      <c r="F628" t="s">
        <v>191</v>
      </c>
      <c r="I628" s="1">
        <f>IF(IF(H628="",_xlfn.XLOOKUP(C628,Jogos!$A:$A,Jogos!$P:$P)-G628,H628)&lt;0,0,IF(H628="",_xlfn.XLOOKUP(C628,Jogos!$A:$A,Jogos!$P:$P)-G628,H628))</f>
        <v>90</v>
      </c>
    </row>
    <row r="629" spans="1:9" x14ac:dyDescent="0.25">
      <c r="A629" s="2" t="str">
        <f>_xlfn.XLOOKUP(C629,Jogos!A:A,Jogos!B:B)</f>
        <v>https://www.ogol.com.br/jogo.php?id=9610796</v>
      </c>
      <c r="B629" s="1">
        <v>628</v>
      </c>
      <c r="C629" s="1">
        <v>225</v>
      </c>
      <c r="D629" s="1" t="str">
        <f>_xlfn.XLOOKUP(C629,Jogos!A:A,Jogos!M:M)</f>
        <v>Brasileiro Sub-17 2023</v>
      </c>
      <c r="E629" s="1">
        <v>13</v>
      </c>
      <c r="F629" t="s">
        <v>190</v>
      </c>
      <c r="I629" s="1">
        <f>IF(IF(H629="",_xlfn.XLOOKUP(C629,Jogos!$A:$A,Jogos!$P:$P)-G629,H629)&lt;0,0,IF(H629="",_xlfn.XLOOKUP(C629,Jogos!$A:$A,Jogos!$P:$P)-G629,H629))</f>
        <v>90</v>
      </c>
    </row>
    <row r="630" spans="1:9" x14ac:dyDescent="0.25">
      <c r="A630" s="2" t="str">
        <f>_xlfn.XLOOKUP(C630,Jogos!A:A,Jogos!B:B)</f>
        <v>https://www.ogol.com.br/jogo.php?id=9610796</v>
      </c>
      <c r="B630" s="1">
        <v>629</v>
      </c>
      <c r="C630" s="1">
        <v>225</v>
      </c>
      <c r="D630" s="1" t="str">
        <f>_xlfn.XLOOKUP(C630,Jogos!A:A,Jogos!M:M)</f>
        <v>Brasileiro Sub-17 2023</v>
      </c>
      <c r="E630" s="1">
        <v>14</v>
      </c>
      <c r="F630" t="s">
        <v>135</v>
      </c>
      <c r="I630" s="1">
        <f>IF(IF(H630="",_xlfn.XLOOKUP(C630,Jogos!$A:$A,Jogos!$P:$P)-G630,H630)&lt;0,0,IF(H630="",_xlfn.XLOOKUP(C630,Jogos!$A:$A,Jogos!$P:$P)-G630,H630))</f>
        <v>90</v>
      </c>
    </row>
    <row r="631" spans="1:9" x14ac:dyDescent="0.25">
      <c r="A631" s="2" t="str">
        <f>_xlfn.XLOOKUP(C631,Jogos!A:A,Jogos!B:B)</f>
        <v>https://www.ogol.com.br/jogo.php?id=9610796</v>
      </c>
      <c r="B631" s="1">
        <v>630</v>
      </c>
      <c r="C631" s="1">
        <v>225</v>
      </c>
      <c r="D631" s="1" t="str">
        <f>_xlfn.XLOOKUP(C631,Jogos!A:A,Jogos!M:M)</f>
        <v>Brasileiro Sub-17 2023</v>
      </c>
      <c r="E631" s="1">
        <v>15</v>
      </c>
      <c r="F631" t="s">
        <v>189</v>
      </c>
      <c r="G631" s="1">
        <v>58</v>
      </c>
      <c r="I631" s="1">
        <f>IF(IF(H631="",_xlfn.XLOOKUP(C631,Jogos!$A:$A,Jogos!$P:$P)-G631,H631)&lt;0,0,IF(H631="",_xlfn.XLOOKUP(C631,Jogos!$A:$A,Jogos!$P:$P)-G631,H631))</f>
        <v>32</v>
      </c>
    </row>
    <row r="632" spans="1:9" x14ac:dyDescent="0.25">
      <c r="A632" s="2" t="str">
        <f>_xlfn.XLOOKUP(C632,Jogos!A:A,Jogos!B:B)</f>
        <v>https://www.ogol.com.br/jogo.php?id=9610796</v>
      </c>
      <c r="B632" s="1">
        <v>631</v>
      </c>
      <c r="C632" s="1">
        <v>225</v>
      </c>
      <c r="D632" s="1" t="str">
        <f>_xlfn.XLOOKUP(C632,Jogos!A:A,Jogos!M:M)</f>
        <v>Brasileiro Sub-17 2023</v>
      </c>
      <c r="E632" s="1">
        <v>16</v>
      </c>
      <c r="F632" t="s">
        <v>137</v>
      </c>
      <c r="G632" s="1">
        <v>58</v>
      </c>
      <c r="I632" s="1">
        <f>IF(IF(H632="",_xlfn.XLOOKUP(C632,Jogos!$A:$A,Jogos!$P:$P)-G632,H632)&lt;0,0,IF(H632="",_xlfn.XLOOKUP(C632,Jogos!$A:$A,Jogos!$P:$P)-G632,H632))</f>
        <v>32</v>
      </c>
    </row>
    <row r="633" spans="1:9" x14ac:dyDescent="0.25">
      <c r="A633" s="2" t="str">
        <f>_xlfn.XLOOKUP(C633,Jogos!A:A,Jogos!B:B)</f>
        <v>https://www.ogol.com.br/jogo.php?id=9610796</v>
      </c>
      <c r="B633" s="1">
        <v>632</v>
      </c>
      <c r="C633" s="1">
        <v>225</v>
      </c>
      <c r="D633" s="1" t="str">
        <f>_xlfn.XLOOKUP(C633,Jogos!A:A,Jogos!M:M)</f>
        <v>Brasileiro Sub-17 2023</v>
      </c>
      <c r="E633" s="1">
        <v>17</v>
      </c>
      <c r="F633" t="s">
        <v>194</v>
      </c>
      <c r="G633" s="1">
        <v>65</v>
      </c>
      <c r="I633" s="1">
        <f>IF(IF(H633="",_xlfn.XLOOKUP(C633,Jogos!$A:$A,Jogos!$P:$P)-G633,H633)&lt;0,0,IF(H633="",_xlfn.XLOOKUP(C633,Jogos!$A:$A,Jogos!$P:$P)-G633,H633))</f>
        <v>25</v>
      </c>
    </row>
    <row r="634" spans="1:9" x14ac:dyDescent="0.25">
      <c r="A634" s="2" t="str">
        <f>_xlfn.XLOOKUP(C634,Jogos!A:A,Jogos!B:B)</f>
        <v>https://www.ogol.com.br/jogo.php?id=9610796</v>
      </c>
      <c r="B634" s="1">
        <v>633</v>
      </c>
      <c r="C634" s="1">
        <v>225</v>
      </c>
      <c r="D634" s="1" t="str">
        <f>_xlfn.XLOOKUP(C634,Jogos!A:A,Jogos!M:M)</f>
        <v>Brasileiro Sub-17 2023</v>
      </c>
      <c r="E634" s="1">
        <v>18</v>
      </c>
      <c r="F634" t="s">
        <v>187</v>
      </c>
      <c r="I634" s="1">
        <f>IF(IF(H634="",_xlfn.XLOOKUP(C634,Jogos!$A:$A,Jogos!$P:$P)-G634,H634)&lt;0,0,IF(H634="",_xlfn.XLOOKUP(C634,Jogos!$A:$A,Jogos!$P:$P)-G634,H634))</f>
        <v>90</v>
      </c>
    </row>
    <row r="635" spans="1:9" x14ac:dyDescent="0.25">
      <c r="A635" s="2" t="str">
        <f>_xlfn.XLOOKUP(C635,Jogos!A:A,Jogos!B:B)</f>
        <v>https://www.ogol.com.br/jogo.php?id=9610796</v>
      </c>
      <c r="B635" s="1">
        <v>634</v>
      </c>
      <c r="C635" s="1">
        <v>225</v>
      </c>
      <c r="D635" s="1" t="str">
        <f>_xlfn.XLOOKUP(C635,Jogos!A:A,Jogos!M:M)</f>
        <v>Brasileiro Sub-17 2023</v>
      </c>
      <c r="E635" s="1">
        <v>19</v>
      </c>
      <c r="F635" t="s">
        <v>129</v>
      </c>
      <c r="I635" s="1">
        <f>IF(IF(H635="",_xlfn.XLOOKUP(C635,Jogos!$A:$A,Jogos!$P:$P)-G635,H635)&lt;0,0,IF(H635="",_xlfn.XLOOKUP(C635,Jogos!$A:$A,Jogos!$P:$P)-G635,H635))</f>
        <v>90</v>
      </c>
    </row>
    <row r="636" spans="1:9" x14ac:dyDescent="0.25">
      <c r="A636" s="2" t="str">
        <f>_xlfn.XLOOKUP(C636,Jogos!A:A,Jogos!B:B)</f>
        <v>https://www.ogol.com.br/jogo.php?id=9610796</v>
      </c>
      <c r="B636" s="1">
        <v>635</v>
      </c>
      <c r="C636" s="1">
        <v>225</v>
      </c>
      <c r="D636" s="1" t="str">
        <f>_xlfn.XLOOKUP(C636,Jogos!A:A,Jogos!M:M)</f>
        <v>Brasileiro Sub-17 2023</v>
      </c>
      <c r="E636" s="1">
        <v>22</v>
      </c>
      <c r="F636" t="s">
        <v>128</v>
      </c>
      <c r="G636" s="1">
        <v>46</v>
      </c>
      <c r="I636" s="1">
        <f>IF(IF(H636="",_xlfn.XLOOKUP(C636,Jogos!$A:$A,Jogos!$P:$P)-G636,H636)&lt;0,0,IF(H636="",_xlfn.XLOOKUP(C636,Jogos!$A:$A,Jogos!$P:$P)-G636,H636))</f>
        <v>44</v>
      </c>
    </row>
    <row r="637" spans="1:9" x14ac:dyDescent="0.25">
      <c r="A637" s="2" t="str">
        <f>_xlfn.XLOOKUP(C637,Jogos!A:A,Jogos!B:B)</f>
        <v>https://www.ogol.com.br/jogo.php?id=9610796</v>
      </c>
      <c r="B637" s="1">
        <v>636</v>
      </c>
      <c r="C637" s="1">
        <v>225</v>
      </c>
      <c r="D637" s="1" t="str">
        <f>_xlfn.XLOOKUP(C637,Jogos!A:A,Jogos!M:M)</f>
        <v>Brasileiro Sub-17 2023</v>
      </c>
      <c r="E637" s="1">
        <v>20</v>
      </c>
      <c r="F637" t="s">
        <v>133</v>
      </c>
      <c r="I637" s="1">
        <f>IF(IF(H637="",_xlfn.XLOOKUP(C637,Jogos!$A:$A,Jogos!$P:$P)-G637,H637)&lt;0,0,IF(H637="",_xlfn.XLOOKUP(C637,Jogos!$A:$A,Jogos!$P:$P)-G637,H637))</f>
        <v>90</v>
      </c>
    </row>
    <row r="638" spans="1:9" x14ac:dyDescent="0.25">
      <c r="A638" s="2" t="str">
        <f>_xlfn.XLOOKUP(C638,Jogos!A:A,Jogos!B:B)</f>
        <v>https://www.ogol.com.br/jogo.php?id=9610796</v>
      </c>
      <c r="B638" s="1">
        <v>637</v>
      </c>
      <c r="C638" s="1">
        <v>225</v>
      </c>
      <c r="D638" s="1" t="str">
        <f>_xlfn.XLOOKUP(C638,Jogos!A:A,Jogos!M:M)</f>
        <v>Brasileiro Sub-17 2023</v>
      </c>
      <c r="E638" s="1">
        <v>21</v>
      </c>
      <c r="F638" t="s">
        <v>132</v>
      </c>
      <c r="G638" s="1">
        <v>58</v>
      </c>
      <c r="I638" s="1">
        <f>IF(IF(H638="",_xlfn.XLOOKUP(C638,Jogos!$A:$A,Jogos!$P:$P)-G638,H638)&lt;0,0,IF(H638="",_xlfn.XLOOKUP(C638,Jogos!$A:$A,Jogos!$P:$P)-G638,H638))</f>
        <v>32</v>
      </c>
    </row>
    <row r="639" spans="1:9" x14ac:dyDescent="0.25">
      <c r="A639" s="2" t="str">
        <f>_xlfn.XLOOKUP(C639,Jogos!A:A,Jogos!B:B)</f>
        <v>https://www.ogol.com.br/jogo.php?id=9610796</v>
      </c>
      <c r="B639" s="1">
        <v>638</v>
      </c>
      <c r="C639" s="1">
        <v>225</v>
      </c>
      <c r="D639" s="1" t="str">
        <f>_xlfn.XLOOKUP(C639,Jogos!A:A,Jogos!M:M)</f>
        <v>Brasileiro Sub-17 2023</v>
      </c>
      <c r="E639" s="1">
        <v>23</v>
      </c>
      <c r="F639" t="s">
        <v>196</v>
      </c>
      <c r="G639" s="1">
        <v>79</v>
      </c>
      <c r="I639" s="1">
        <f>IF(IF(H639="",_xlfn.XLOOKUP(C639,Jogos!$A:$A,Jogos!$P:$P)-G639,H639)&lt;0,0,IF(H639="",_xlfn.XLOOKUP(C639,Jogos!$A:$A,Jogos!$P:$P)-G639,H639))</f>
        <v>11</v>
      </c>
    </row>
    <row r="640" spans="1:9" x14ac:dyDescent="0.25">
      <c r="A640" s="2" t="str">
        <f>_xlfn.XLOOKUP(C640,Jogos!A:A,Jogos!B:B)</f>
        <v>https://www.ogol.com.br/jogo.php?id=9638017</v>
      </c>
      <c r="B640" s="1">
        <v>639</v>
      </c>
      <c r="C640" s="1">
        <v>226</v>
      </c>
      <c r="D640" s="1" t="str">
        <f>_xlfn.XLOOKUP(C640,Jogos!A:A,Jogos!M:M)</f>
        <v>Paulista Sub-17 2023</v>
      </c>
      <c r="E640" s="1">
        <v>1</v>
      </c>
      <c r="F640" t="s">
        <v>124</v>
      </c>
      <c r="I640" s="1">
        <f>IF(IF(H640="",_xlfn.XLOOKUP(C640,Jogos!$A:$A,Jogos!$P:$P)-G640,H640)&lt;0,0,IF(H640="",_xlfn.XLOOKUP(C640,Jogos!$A:$A,Jogos!$P:$P)-G640,H640))</f>
        <v>80</v>
      </c>
    </row>
    <row r="641" spans="1:9" x14ac:dyDescent="0.25">
      <c r="A641" s="2" t="str">
        <f>_xlfn.XLOOKUP(C641,Jogos!A:A,Jogos!B:B)</f>
        <v>https://www.ogol.com.br/jogo.php?id=9638017</v>
      </c>
      <c r="B641" s="1">
        <v>640</v>
      </c>
      <c r="C641" s="1">
        <v>226</v>
      </c>
      <c r="D641" s="1" t="str">
        <f>_xlfn.XLOOKUP(C641,Jogos!A:A,Jogos!M:M)</f>
        <v>Paulista Sub-17 2023</v>
      </c>
      <c r="E641" s="1">
        <v>2</v>
      </c>
      <c r="F641" t="s">
        <v>223</v>
      </c>
      <c r="H641" s="1">
        <v>52</v>
      </c>
      <c r="I641" s="1">
        <f>IF(IF(H641="",_xlfn.XLOOKUP(C641,Jogos!$A:$A,Jogos!$P:$P)-G641,H641)&lt;0,0,IF(H641="",_xlfn.XLOOKUP(C641,Jogos!$A:$A,Jogos!$P:$P)-G641,H641))</f>
        <v>52</v>
      </c>
    </row>
    <row r="642" spans="1:9" x14ac:dyDescent="0.25">
      <c r="A642" s="2" t="str">
        <f>_xlfn.XLOOKUP(C642,Jogos!A:A,Jogos!B:B)</f>
        <v>https://www.ogol.com.br/jogo.php?id=9638017</v>
      </c>
      <c r="B642" s="1">
        <v>641</v>
      </c>
      <c r="C642" s="1">
        <v>226</v>
      </c>
      <c r="D642" s="1" t="str">
        <f>_xlfn.XLOOKUP(C642,Jogos!A:A,Jogos!M:M)</f>
        <v>Paulista Sub-17 2023</v>
      </c>
      <c r="E642" s="1">
        <v>3</v>
      </c>
      <c r="F642" t="s">
        <v>125</v>
      </c>
      <c r="I642" s="1">
        <f>IF(IF(H642="",_xlfn.XLOOKUP(C642,Jogos!$A:$A,Jogos!$P:$P)-G642,H642)&lt;0,0,IF(H642="",_xlfn.XLOOKUP(C642,Jogos!$A:$A,Jogos!$P:$P)-G642,H642))</f>
        <v>80</v>
      </c>
    </row>
    <row r="643" spans="1:9" x14ac:dyDescent="0.25">
      <c r="A643" s="2" t="str">
        <f>_xlfn.XLOOKUP(C643,Jogos!A:A,Jogos!B:B)</f>
        <v>https://www.ogol.com.br/jogo.php?id=9638017</v>
      </c>
      <c r="B643" s="1">
        <v>642</v>
      </c>
      <c r="C643" s="1">
        <v>226</v>
      </c>
      <c r="D643" s="1" t="str">
        <f>_xlfn.XLOOKUP(C643,Jogos!A:A,Jogos!M:M)</f>
        <v>Paulista Sub-17 2023</v>
      </c>
      <c r="E643" s="1">
        <v>4</v>
      </c>
      <c r="F643" t="s">
        <v>126</v>
      </c>
      <c r="I643" s="1">
        <f>IF(IF(H643="",_xlfn.XLOOKUP(C643,Jogos!$A:$A,Jogos!$P:$P)-G643,H643)&lt;0,0,IF(H643="",_xlfn.XLOOKUP(C643,Jogos!$A:$A,Jogos!$P:$P)-G643,H643))</f>
        <v>80</v>
      </c>
    </row>
    <row r="644" spans="1:9" x14ac:dyDescent="0.25">
      <c r="A644" s="2" t="str">
        <f>_xlfn.XLOOKUP(C644,Jogos!A:A,Jogos!B:B)</f>
        <v>https://www.ogol.com.br/jogo.php?id=9638017</v>
      </c>
      <c r="B644" s="1">
        <v>643</v>
      </c>
      <c r="C644" s="1">
        <v>226</v>
      </c>
      <c r="D644" s="1" t="str">
        <f>_xlfn.XLOOKUP(C644,Jogos!A:A,Jogos!M:M)</f>
        <v>Paulista Sub-17 2023</v>
      </c>
      <c r="E644" s="1">
        <v>5</v>
      </c>
      <c r="F644" t="s">
        <v>137</v>
      </c>
      <c r="I644" s="1">
        <f>IF(IF(H644="",_xlfn.XLOOKUP(C644,Jogos!$A:$A,Jogos!$P:$P)-G644,H644)&lt;0,0,IF(H644="",_xlfn.XLOOKUP(C644,Jogos!$A:$A,Jogos!$P:$P)-G644,H644))</f>
        <v>80</v>
      </c>
    </row>
    <row r="645" spans="1:9" x14ac:dyDescent="0.25">
      <c r="A645" s="2" t="str">
        <f>_xlfn.XLOOKUP(C645,Jogos!A:A,Jogos!B:B)</f>
        <v>https://www.ogol.com.br/jogo.php?id=9638017</v>
      </c>
      <c r="B645" s="1">
        <v>644</v>
      </c>
      <c r="C645" s="1">
        <v>226</v>
      </c>
      <c r="D645" s="1" t="str">
        <f>_xlfn.XLOOKUP(C645,Jogos!A:A,Jogos!M:M)</f>
        <v>Paulista Sub-17 2023</v>
      </c>
      <c r="E645" s="1">
        <v>6</v>
      </c>
      <c r="F645" t="s">
        <v>194</v>
      </c>
      <c r="I645" s="1">
        <f>IF(IF(H645="",_xlfn.XLOOKUP(C645,Jogos!$A:$A,Jogos!$P:$P)-G645,H645)&lt;0,0,IF(H645="",_xlfn.XLOOKUP(C645,Jogos!$A:$A,Jogos!$P:$P)-G645,H645))</f>
        <v>80</v>
      </c>
    </row>
    <row r="646" spans="1:9" x14ac:dyDescent="0.25">
      <c r="A646" s="2" t="str">
        <f>_xlfn.XLOOKUP(C646,Jogos!A:A,Jogos!B:B)</f>
        <v>https://www.ogol.com.br/jogo.php?id=9638017</v>
      </c>
      <c r="B646" s="1">
        <v>645</v>
      </c>
      <c r="C646" s="1">
        <v>226</v>
      </c>
      <c r="D646" s="1" t="str">
        <f>_xlfn.XLOOKUP(C646,Jogos!A:A,Jogos!M:M)</f>
        <v>Paulista Sub-17 2023</v>
      </c>
      <c r="E646" s="1">
        <v>8</v>
      </c>
      <c r="F646" t="s">
        <v>127</v>
      </c>
      <c r="I646" s="1">
        <f>IF(IF(H646="",_xlfn.XLOOKUP(C646,Jogos!$A:$A,Jogos!$P:$P)-G646,H646)&lt;0,0,IF(H646="",_xlfn.XLOOKUP(C646,Jogos!$A:$A,Jogos!$P:$P)-G646,H646))</f>
        <v>80</v>
      </c>
    </row>
    <row r="647" spans="1:9" x14ac:dyDescent="0.25">
      <c r="A647" s="2" t="str">
        <f>_xlfn.XLOOKUP(C647,Jogos!A:A,Jogos!B:B)</f>
        <v>https://www.ogol.com.br/jogo.php?id=9638017</v>
      </c>
      <c r="B647" s="1">
        <v>646</v>
      </c>
      <c r="C647" s="1">
        <v>226</v>
      </c>
      <c r="D647" s="1" t="str">
        <f>_xlfn.XLOOKUP(C647,Jogos!A:A,Jogos!M:M)</f>
        <v>Paulista Sub-17 2023</v>
      </c>
      <c r="E647" s="1">
        <v>10</v>
      </c>
      <c r="F647" t="s">
        <v>130</v>
      </c>
      <c r="I647" s="1">
        <f>IF(IF(H647="",_xlfn.XLOOKUP(C647,Jogos!$A:$A,Jogos!$P:$P)-G647,H647)&lt;0,0,IF(H647="",_xlfn.XLOOKUP(C647,Jogos!$A:$A,Jogos!$P:$P)-G647,H647))</f>
        <v>80</v>
      </c>
    </row>
    <row r="648" spans="1:9" x14ac:dyDescent="0.25">
      <c r="A648" s="2" t="str">
        <f>_xlfn.XLOOKUP(C648,Jogos!A:A,Jogos!B:B)</f>
        <v>https://www.ogol.com.br/jogo.php?id=9638017</v>
      </c>
      <c r="B648" s="1">
        <v>647</v>
      </c>
      <c r="C648" s="1">
        <v>226</v>
      </c>
      <c r="D648" s="1" t="str">
        <f>_xlfn.XLOOKUP(C648,Jogos!A:A,Jogos!M:M)</f>
        <v>Paulista Sub-17 2023</v>
      </c>
      <c r="E648" s="1">
        <v>11</v>
      </c>
      <c r="F648" t="s">
        <v>139</v>
      </c>
      <c r="H648" s="1">
        <v>71</v>
      </c>
      <c r="I648" s="1">
        <f>IF(IF(H648="",_xlfn.XLOOKUP(C648,Jogos!$A:$A,Jogos!$P:$P)-G648,H648)&lt;0,0,IF(H648="",_xlfn.XLOOKUP(C648,Jogos!$A:$A,Jogos!$P:$P)-G648,H648))</f>
        <v>71</v>
      </c>
    </row>
    <row r="649" spans="1:9" x14ac:dyDescent="0.25">
      <c r="A649" s="2" t="str">
        <f>_xlfn.XLOOKUP(C649,Jogos!A:A,Jogos!B:B)</f>
        <v>https://www.ogol.com.br/jogo.php?id=9638017</v>
      </c>
      <c r="B649" s="1">
        <v>648</v>
      </c>
      <c r="C649" s="1">
        <v>226</v>
      </c>
      <c r="D649" s="1" t="str">
        <f>_xlfn.XLOOKUP(C649,Jogos!A:A,Jogos!M:M)</f>
        <v>Paulista Sub-17 2023</v>
      </c>
      <c r="E649" s="1">
        <v>7</v>
      </c>
      <c r="F649" t="s">
        <v>132</v>
      </c>
      <c r="H649" s="1">
        <v>44</v>
      </c>
      <c r="I649" s="1">
        <f>IF(IF(H649="",_xlfn.XLOOKUP(C649,Jogos!$A:$A,Jogos!$P:$P)-G649,H649)&lt;0,0,IF(H649="",_xlfn.XLOOKUP(C649,Jogos!$A:$A,Jogos!$P:$P)-G649,H649))</f>
        <v>44</v>
      </c>
    </row>
    <row r="650" spans="1:9" x14ac:dyDescent="0.25">
      <c r="A650" s="2" t="str">
        <f>_xlfn.XLOOKUP(C650,Jogos!A:A,Jogos!B:B)</f>
        <v>https://www.ogol.com.br/jogo.php?id=9638017</v>
      </c>
      <c r="B650" s="1">
        <v>649</v>
      </c>
      <c r="C650" s="1">
        <v>226</v>
      </c>
      <c r="D650" s="1" t="str">
        <f>_xlfn.XLOOKUP(C650,Jogos!A:A,Jogos!M:M)</f>
        <v>Paulista Sub-17 2023</v>
      </c>
      <c r="E650" s="1">
        <v>9</v>
      </c>
      <c r="F650" t="s">
        <v>192</v>
      </c>
      <c r="I650" s="1">
        <f>IF(IF(H650="",_xlfn.XLOOKUP(C650,Jogos!$A:$A,Jogos!$P:$P)-G650,H650)&lt;0,0,IF(H650="",_xlfn.XLOOKUP(C650,Jogos!$A:$A,Jogos!$P:$P)-G650,H650))</f>
        <v>80</v>
      </c>
    </row>
    <row r="651" spans="1:9" x14ac:dyDescent="0.25">
      <c r="A651" s="2" t="str">
        <f>_xlfn.XLOOKUP(C651,Jogos!A:A,Jogos!B:B)</f>
        <v>https://www.ogol.com.br/jogo.php?id=9638017</v>
      </c>
      <c r="B651" s="1">
        <v>650</v>
      </c>
      <c r="C651" s="1">
        <v>226</v>
      </c>
      <c r="D651" s="1" t="str">
        <f>_xlfn.XLOOKUP(C651,Jogos!A:A,Jogos!M:M)</f>
        <v>Paulista Sub-17 2023</v>
      </c>
      <c r="E651" s="1">
        <v>12</v>
      </c>
      <c r="F651" t="s">
        <v>200</v>
      </c>
      <c r="I651" s="1">
        <f>IF(IF(H651="",_xlfn.XLOOKUP(C651,Jogos!$A:$A,Jogos!$P:$P)-G651,H651)&lt;0,0,IF(H651="",_xlfn.XLOOKUP(C651,Jogos!$A:$A,Jogos!$P:$P)-G651,H651))</f>
        <v>80</v>
      </c>
    </row>
    <row r="652" spans="1:9" x14ac:dyDescent="0.25">
      <c r="A652" s="2" t="str">
        <f>_xlfn.XLOOKUP(C652,Jogos!A:A,Jogos!B:B)</f>
        <v>https://www.ogol.com.br/jogo.php?id=9638017</v>
      </c>
      <c r="B652" s="1">
        <v>651</v>
      </c>
      <c r="C652" s="1">
        <v>226</v>
      </c>
      <c r="D652" s="1" t="str">
        <f>_xlfn.XLOOKUP(C652,Jogos!A:A,Jogos!M:M)</f>
        <v>Paulista Sub-17 2023</v>
      </c>
      <c r="E652" s="1">
        <v>13</v>
      </c>
      <c r="F652" t="s">
        <v>135</v>
      </c>
      <c r="I652" s="1">
        <f>IF(IF(H652="",_xlfn.XLOOKUP(C652,Jogos!$A:$A,Jogos!$P:$P)-G652,H652)&lt;0,0,IF(H652="",_xlfn.XLOOKUP(C652,Jogos!$A:$A,Jogos!$P:$P)-G652,H652))</f>
        <v>80</v>
      </c>
    </row>
    <row r="653" spans="1:9" x14ac:dyDescent="0.25">
      <c r="A653" s="2" t="str">
        <f>_xlfn.XLOOKUP(C653,Jogos!A:A,Jogos!B:B)</f>
        <v>https://www.ogol.com.br/jogo.php?id=9638017</v>
      </c>
      <c r="B653" s="1">
        <v>652</v>
      </c>
      <c r="C653" s="1">
        <v>226</v>
      </c>
      <c r="D653" s="1" t="str">
        <f>_xlfn.XLOOKUP(C653,Jogos!A:A,Jogos!M:M)</f>
        <v>Paulista Sub-17 2023</v>
      </c>
      <c r="E653" s="1">
        <v>14</v>
      </c>
      <c r="F653" t="s">
        <v>199</v>
      </c>
      <c r="I653" s="1">
        <f>IF(IF(H653="",_xlfn.XLOOKUP(C653,Jogos!$A:$A,Jogos!$P:$P)-G653,H653)&lt;0,0,IF(H653="",_xlfn.XLOOKUP(C653,Jogos!$A:$A,Jogos!$P:$P)-G653,H653))</f>
        <v>80</v>
      </c>
    </row>
    <row r="654" spans="1:9" x14ac:dyDescent="0.25">
      <c r="A654" s="2" t="str">
        <f>_xlfn.XLOOKUP(C654,Jogos!A:A,Jogos!B:B)</f>
        <v>https://www.ogol.com.br/jogo.php?id=9638017</v>
      </c>
      <c r="B654" s="1">
        <v>653</v>
      </c>
      <c r="C654" s="1">
        <v>226</v>
      </c>
      <c r="D654" s="1" t="str">
        <f>_xlfn.XLOOKUP(C654,Jogos!A:A,Jogos!M:M)</f>
        <v>Paulista Sub-17 2023</v>
      </c>
      <c r="E654" s="1">
        <v>15</v>
      </c>
      <c r="F654" t="s">
        <v>189</v>
      </c>
      <c r="G654" s="1">
        <v>52</v>
      </c>
      <c r="I654" s="1">
        <f>IF(IF(H654="",_xlfn.XLOOKUP(C654,Jogos!$A:$A,Jogos!$P:$P)-G654,H654)&lt;0,0,IF(H654="",_xlfn.XLOOKUP(C654,Jogos!$A:$A,Jogos!$P:$P)-G654,H654))</f>
        <v>28</v>
      </c>
    </row>
    <row r="655" spans="1:9" x14ac:dyDescent="0.25">
      <c r="A655" s="2" t="str">
        <f>_xlfn.XLOOKUP(C655,Jogos!A:A,Jogos!B:B)</f>
        <v>https://www.ogol.com.br/jogo.php?id=9638017</v>
      </c>
      <c r="B655" s="1">
        <v>654</v>
      </c>
      <c r="C655" s="1">
        <v>226</v>
      </c>
      <c r="D655" s="1" t="str">
        <f>_xlfn.XLOOKUP(C655,Jogos!A:A,Jogos!M:M)</f>
        <v>Paulista Sub-17 2023</v>
      </c>
      <c r="E655" s="1">
        <v>17</v>
      </c>
      <c r="F655" t="s">
        <v>188</v>
      </c>
      <c r="I655" s="1">
        <f>IF(IF(H655="",_xlfn.XLOOKUP(C655,Jogos!$A:$A,Jogos!$P:$P)-G655,H655)&lt;0,0,IF(H655="",_xlfn.XLOOKUP(C655,Jogos!$A:$A,Jogos!$P:$P)-G655,H655))</f>
        <v>80</v>
      </c>
    </row>
    <row r="656" spans="1:9" x14ac:dyDescent="0.25">
      <c r="A656" s="2" t="str">
        <f>_xlfn.XLOOKUP(C656,Jogos!A:A,Jogos!B:B)</f>
        <v>https://www.ogol.com.br/jogo.php?id=9638017</v>
      </c>
      <c r="B656" s="1">
        <v>655</v>
      </c>
      <c r="C656" s="1">
        <v>226</v>
      </c>
      <c r="D656" s="1" t="str">
        <f>_xlfn.XLOOKUP(C656,Jogos!A:A,Jogos!M:M)</f>
        <v>Paulista Sub-17 2023</v>
      </c>
      <c r="E656" s="1">
        <v>20</v>
      </c>
      <c r="F656" t="s">
        <v>129</v>
      </c>
      <c r="G656" s="1">
        <v>71</v>
      </c>
      <c r="I656" s="1">
        <f>IF(IF(H656="",_xlfn.XLOOKUP(C656,Jogos!$A:$A,Jogos!$P:$P)-G656,H656)&lt;0,0,IF(H656="",_xlfn.XLOOKUP(C656,Jogos!$A:$A,Jogos!$P:$P)-G656,H656))</f>
        <v>9</v>
      </c>
    </row>
    <row r="657" spans="1:9" x14ac:dyDescent="0.25">
      <c r="A657" s="2" t="str">
        <f>_xlfn.XLOOKUP(C657,Jogos!A:A,Jogos!B:B)</f>
        <v>https://www.ogol.com.br/jogo.php?id=9638017</v>
      </c>
      <c r="B657" s="1">
        <v>656</v>
      </c>
      <c r="C657" s="1">
        <v>226</v>
      </c>
      <c r="D657" s="1" t="str">
        <f>_xlfn.XLOOKUP(C657,Jogos!A:A,Jogos!M:M)</f>
        <v>Paulista Sub-17 2023</v>
      </c>
      <c r="E657" s="1">
        <v>18</v>
      </c>
      <c r="F657" t="s">
        <v>133</v>
      </c>
      <c r="G657" s="1">
        <v>44</v>
      </c>
      <c r="I657" s="1">
        <f>IF(IF(H657="",_xlfn.XLOOKUP(C657,Jogos!$A:$A,Jogos!$P:$P)-G657,H657)&lt;0,0,IF(H657="",_xlfn.XLOOKUP(C657,Jogos!$A:$A,Jogos!$P:$P)-G657,H657))</f>
        <v>36</v>
      </c>
    </row>
    <row r="658" spans="1:9" x14ac:dyDescent="0.25">
      <c r="A658" s="2" t="str">
        <f>_xlfn.XLOOKUP(C658,Jogos!A:A,Jogos!B:B)</f>
        <v>https://www.ogol.com.br/jogo.php?id=9638017</v>
      </c>
      <c r="B658" s="1">
        <v>657</v>
      </c>
      <c r="C658" s="1">
        <v>226</v>
      </c>
      <c r="D658" s="1" t="str">
        <f>_xlfn.XLOOKUP(C658,Jogos!A:A,Jogos!M:M)</f>
        <v>Paulista Sub-17 2023</v>
      </c>
      <c r="E658" s="1">
        <v>16</v>
      </c>
      <c r="F658" t="s">
        <v>186</v>
      </c>
      <c r="I658" s="1">
        <f>IF(IF(H658="",_xlfn.XLOOKUP(C658,Jogos!$A:$A,Jogos!$P:$P)-G658,H658)&lt;0,0,IF(H658="",_xlfn.XLOOKUP(C658,Jogos!$A:$A,Jogos!$P:$P)-G658,H658))</f>
        <v>80</v>
      </c>
    </row>
    <row r="659" spans="1:9" x14ac:dyDescent="0.25">
      <c r="A659" s="2" t="str">
        <f>_xlfn.XLOOKUP(C659,Jogos!A:A,Jogos!B:B)</f>
        <v>https://www.ogol.com.br/jogo.php?id=9638017</v>
      </c>
      <c r="B659" s="1">
        <v>658</v>
      </c>
      <c r="C659" s="1">
        <v>226</v>
      </c>
      <c r="D659" s="1" t="str">
        <f>_xlfn.XLOOKUP(C659,Jogos!A:A,Jogos!M:M)</f>
        <v>Paulista Sub-17 2023</v>
      </c>
      <c r="E659" s="1">
        <v>19</v>
      </c>
      <c r="F659" t="s">
        <v>196</v>
      </c>
      <c r="I659" s="1">
        <f>IF(IF(H659="",_xlfn.XLOOKUP(C659,Jogos!$A:$A,Jogos!$P:$P)-G659,H659)&lt;0,0,IF(H659="",_xlfn.XLOOKUP(C659,Jogos!$A:$A,Jogos!$P:$P)-G659,H659))</f>
        <v>80</v>
      </c>
    </row>
    <row r="660" spans="1:9" x14ac:dyDescent="0.25">
      <c r="A660" s="2" t="str">
        <f>_xlfn.XLOOKUP(C660,Jogos!A:A,Jogos!B:B)</f>
        <v>https://www.ogol.com.br/jogo.php?id=9638021</v>
      </c>
      <c r="B660" s="1">
        <v>659</v>
      </c>
      <c r="C660" s="1">
        <v>227</v>
      </c>
      <c r="D660" s="1" t="str">
        <f>_xlfn.XLOOKUP(C660,Jogos!A:A,Jogos!M:M)</f>
        <v>Paulista Sub-17 2023</v>
      </c>
      <c r="E660" s="1">
        <v>1</v>
      </c>
      <c r="F660" t="s">
        <v>124</v>
      </c>
      <c r="I660" s="1">
        <f>IF(IF(H660="",_xlfn.XLOOKUP(C660,Jogos!$A:$A,Jogos!$P:$P)-G660,H660)&lt;0,0,IF(H660="",_xlfn.XLOOKUP(C660,Jogos!$A:$A,Jogos!$P:$P)-G660,H660))</f>
        <v>80</v>
      </c>
    </row>
    <row r="661" spans="1:9" x14ac:dyDescent="0.25">
      <c r="A661" s="2" t="str">
        <f>_xlfn.XLOOKUP(C661,Jogos!A:A,Jogos!B:B)</f>
        <v>https://www.ogol.com.br/jogo.php?id=9638021</v>
      </c>
      <c r="B661" s="1">
        <v>660</v>
      </c>
      <c r="C661" s="1">
        <v>227</v>
      </c>
      <c r="D661" s="1" t="str">
        <f>_xlfn.XLOOKUP(C661,Jogos!A:A,Jogos!M:M)</f>
        <v>Paulista Sub-17 2023</v>
      </c>
      <c r="E661" s="1">
        <v>2</v>
      </c>
      <c r="F661" t="s">
        <v>223</v>
      </c>
      <c r="H661" s="1">
        <v>62</v>
      </c>
      <c r="I661" s="1">
        <f>IF(IF(H661="",_xlfn.XLOOKUP(C661,Jogos!$A:$A,Jogos!$P:$P)-G661,H661)&lt;0,0,IF(H661="",_xlfn.XLOOKUP(C661,Jogos!$A:$A,Jogos!$P:$P)-G661,H661))</f>
        <v>62</v>
      </c>
    </row>
    <row r="662" spans="1:9" x14ac:dyDescent="0.25">
      <c r="A662" s="2" t="str">
        <f>_xlfn.XLOOKUP(C662,Jogos!A:A,Jogos!B:B)</f>
        <v>https://www.ogol.com.br/jogo.php?id=9638021</v>
      </c>
      <c r="B662" s="1">
        <v>661</v>
      </c>
      <c r="C662" s="1">
        <v>227</v>
      </c>
      <c r="D662" s="1" t="str">
        <f>_xlfn.XLOOKUP(C662,Jogos!A:A,Jogos!M:M)</f>
        <v>Paulista Sub-17 2023</v>
      </c>
      <c r="E662" s="1">
        <v>3</v>
      </c>
      <c r="F662" t="s">
        <v>125</v>
      </c>
      <c r="I662" s="1">
        <f>IF(IF(H662="",_xlfn.XLOOKUP(C662,Jogos!$A:$A,Jogos!$P:$P)-G662,H662)&lt;0,0,IF(H662="",_xlfn.XLOOKUP(C662,Jogos!$A:$A,Jogos!$P:$P)-G662,H662))</f>
        <v>80</v>
      </c>
    </row>
    <row r="663" spans="1:9" x14ac:dyDescent="0.25">
      <c r="A663" s="2" t="str">
        <f>_xlfn.XLOOKUP(C663,Jogos!A:A,Jogos!B:B)</f>
        <v>https://www.ogol.com.br/jogo.php?id=9638021</v>
      </c>
      <c r="B663" s="1">
        <v>662</v>
      </c>
      <c r="C663" s="1">
        <v>227</v>
      </c>
      <c r="D663" s="1" t="str">
        <f>_xlfn.XLOOKUP(C663,Jogos!A:A,Jogos!M:M)</f>
        <v>Paulista Sub-17 2023</v>
      </c>
      <c r="E663" s="1">
        <v>4</v>
      </c>
      <c r="F663" t="s">
        <v>126</v>
      </c>
      <c r="I663" s="1">
        <f>IF(IF(H663="",_xlfn.XLOOKUP(C663,Jogos!$A:$A,Jogos!$P:$P)-G663,H663)&lt;0,0,IF(H663="",_xlfn.XLOOKUP(C663,Jogos!$A:$A,Jogos!$P:$P)-G663,H663))</f>
        <v>80</v>
      </c>
    </row>
    <row r="664" spans="1:9" x14ac:dyDescent="0.25">
      <c r="A664" s="2" t="str">
        <f>_xlfn.XLOOKUP(C664,Jogos!A:A,Jogos!B:B)</f>
        <v>https://www.ogol.com.br/jogo.php?id=9638021</v>
      </c>
      <c r="B664" s="1">
        <v>663</v>
      </c>
      <c r="C664" s="1">
        <v>227</v>
      </c>
      <c r="D664" s="1" t="str">
        <f>_xlfn.XLOOKUP(C664,Jogos!A:A,Jogos!M:M)</f>
        <v>Paulista Sub-17 2023</v>
      </c>
      <c r="E664" s="1">
        <v>5</v>
      </c>
      <c r="F664" t="s">
        <v>127</v>
      </c>
      <c r="I664" s="1">
        <f>IF(IF(H664="",_xlfn.XLOOKUP(C664,Jogos!$A:$A,Jogos!$P:$P)-G664,H664)&lt;0,0,IF(H664="",_xlfn.XLOOKUP(C664,Jogos!$A:$A,Jogos!$P:$P)-G664,H664))</f>
        <v>80</v>
      </c>
    </row>
    <row r="665" spans="1:9" x14ac:dyDescent="0.25">
      <c r="A665" s="2" t="str">
        <f>_xlfn.XLOOKUP(C665,Jogos!A:A,Jogos!B:B)</f>
        <v>https://www.ogol.com.br/jogo.php?id=9638021</v>
      </c>
      <c r="B665" s="1">
        <v>664</v>
      </c>
      <c r="C665" s="1">
        <v>227</v>
      </c>
      <c r="D665" s="1" t="str">
        <f>_xlfn.XLOOKUP(C665,Jogos!A:A,Jogos!M:M)</f>
        <v>Paulista Sub-17 2023</v>
      </c>
      <c r="E665" s="1">
        <v>6</v>
      </c>
      <c r="F665" t="s">
        <v>128</v>
      </c>
      <c r="I665" s="1">
        <f>IF(IF(H665="",_xlfn.XLOOKUP(C665,Jogos!$A:$A,Jogos!$P:$P)-G665,H665)&lt;0,0,IF(H665="",_xlfn.XLOOKUP(C665,Jogos!$A:$A,Jogos!$P:$P)-G665,H665))</f>
        <v>80</v>
      </c>
    </row>
    <row r="666" spans="1:9" x14ac:dyDescent="0.25">
      <c r="A666" s="2" t="str">
        <f>_xlfn.XLOOKUP(C666,Jogos!A:A,Jogos!B:B)</f>
        <v>https://www.ogol.com.br/jogo.php?id=9638021</v>
      </c>
      <c r="B666" s="1">
        <v>665</v>
      </c>
      <c r="C666" s="1">
        <v>227</v>
      </c>
      <c r="D666" s="1" t="str">
        <f>_xlfn.XLOOKUP(C666,Jogos!A:A,Jogos!M:M)</f>
        <v>Paulista Sub-17 2023</v>
      </c>
      <c r="E666" s="1">
        <v>7</v>
      </c>
      <c r="F666" t="s">
        <v>131</v>
      </c>
      <c r="H666" s="1">
        <v>54</v>
      </c>
      <c r="I666" s="1">
        <f>IF(IF(H666="",_xlfn.XLOOKUP(C666,Jogos!$A:$A,Jogos!$P:$P)-G666,H666)&lt;0,0,IF(H666="",_xlfn.XLOOKUP(C666,Jogos!$A:$A,Jogos!$P:$P)-G666,H666))</f>
        <v>54</v>
      </c>
    </row>
    <row r="667" spans="1:9" x14ac:dyDescent="0.25">
      <c r="A667" s="2" t="str">
        <f>_xlfn.XLOOKUP(C667,Jogos!A:A,Jogos!B:B)</f>
        <v>https://www.ogol.com.br/jogo.php?id=9638021</v>
      </c>
      <c r="B667" s="1">
        <v>666</v>
      </c>
      <c r="C667" s="1">
        <v>227</v>
      </c>
      <c r="D667" s="1" t="str">
        <f>_xlfn.XLOOKUP(C667,Jogos!A:A,Jogos!M:M)</f>
        <v>Paulista Sub-17 2023</v>
      </c>
      <c r="E667" s="1">
        <v>10</v>
      </c>
      <c r="F667" t="s">
        <v>130</v>
      </c>
      <c r="H667" s="1">
        <v>71</v>
      </c>
      <c r="I667" s="1">
        <f>IF(IF(H667="",_xlfn.XLOOKUP(C667,Jogos!$A:$A,Jogos!$P:$P)-G667,H667)&lt;0,0,IF(H667="",_xlfn.XLOOKUP(C667,Jogos!$A:$A,Jogos!$P:$P)-G667,H667))</f>
        <v>71</v>
      </c>
    </row>
    <row r="668" spans="1:9" x14ac:dyDescent="0.25">
      <c r="A668" s="2" t="str">
        <f>_xlfn.XLOOKUP(C668,Jogos!A:A,Jogos!B:B)</f>
        <v>https://www.ogol.com.br/jogo.php?id=9638021</v>
      </c>
      <c r="B668" s="1">
        <v>667</v>
      </c>
      <c r="C668" s="1">
        <v>227</v>
      </c>
      <c r="D668" s="1" t="str">
        <f>_xlfn.XLOOKUP(C668,Jogos!A:A,Jogos!M:M)</f>
        <v>Paulista Sub-17 2023</v>
      </c>
      <c r="E668" s="1">
        <v>11</v>
      </c>
      <c r="F668" t="s">
        <v>139</v>
      </c>
      <c r="H668" s="1">
        <v>71</v>
      </c>
      <c r="I668" s="1">
        <f>IF(IF(H668="",_xlfn.XLOOKUP(C668,Jogos!$A:$A,Jogos!$P:$P)-G668,H668)&lt;0,0,IF(H668="",_xlfn.XLOOKUP(C668,Jogos!$A:$A,Jogos!$P:$P)-G668,H668))</f>
        <v>71</v>
      </c>
    </row>
    <row r="669" spans="1:9" x14ac:dyDescent="0.25">
      <c r="A669" s="2" t="str">
        <f>_xlfn.XLOOKUP(C669,Jogos!A:A,Jogos!B:B)</f>
        <v>https://www.ogol.com.br/jogo.php?id=9638021</v>
      </c>
      <c r="B669" s="1">
        <v>668</v>
      </c>
      <c r="C669" s="1">
        <v>227</v>
      </c>
      <c r="D669" s="1" t="str">
        <f>_xlfn.XLOOKUP(C669,Jogos!A:A,Jogos!M:M)</f>
        <v>Paulista Sub-17 2023</v>
      </c>
      <c r="E669" s="1">
        <v>9</v>
      </c>
      <c r="F669" t="s">
        <v>141</v>
      </c>
      <c r="I669" s="1">
        <f>IF(IF(H669="",_xlfn.XLOOKUP(C669,Jogos!$A:$A,Jogos!$P:$P)-G669,H669)&lt;0,0,IF(H669="",_xlfn.XLOOKUP(C669,Jogos!$A:$A,Jogos!$P:$P)-G669,H669))</f>
        <v>80</v>
      </c>
    </row>
    <row r="670" spans="1:9" x14ac:dyDescent="0.25">
      <c r="A670" s="2" t="str">
        <f>_xlfn.XLOOKUP(C670,Jogos!A:A,Jogos!B:B)</f>
        <v>https://www.ogol.com.br/jogo.php?id=9638021</v>
      </c>
      <c r="B670" s="1">
        <v>669</v>
      </c>
      <c r="C670" s="1">
        <v>227</v>
      </c>
      <c r="D670" s="1" t="str">
        <f>_xlfn.XLOOKUP(C670,Jogos!A:A,Jogos!M:M)</f>
        <v>Paulista Sub-17 2023</v>
      </c>
      <c r="E670" s="1">
        <v>8</v>
      </c>
      <c r="F670" t="s">
        <v>192</v>
      </c>
      <c r="H670" s="1">
        <v>41</v>
      </c>
      <c r="I670" s="1">
        <f>IF(IF(H670="",_xlfn.XLOOKUP(C670,Jogos!$A:$A,Jogos!$P:$P)-G670,H670)&lt;0,0,IF(H670="",_xlfn.XLOOKUP(C670,Jogos!$A:$A,Jogos!$P:$P)-G670,H670))</f>
        <v>41</v>
      </c>
    </row>
    <row r="671" spans="1:9" x14ac:dyDescent="0.25">
      <c r="A671" s="2" t="str">
        <f>_xlfn.XLOOKUP(C671,Jogos!A:A,Jogos!B:B)</f>
        <v>https://www.ogol.com.br/jogo.php?id=9638021</v>
      </c>
      <c r="B671" s="1">
        <v>670</v>
      </c>
      <c r="C671" s="1">
        <v>227</v>
      </c>
      <c r="D671" s="1" t="str">
        <f>_xlfn.XLOOKUP(C671,Jogos!A:A,Jogos!M:M)</f>
        <v>Paulista Sub-17 2023</v>
      </c>
      <c r="E671" s="1">
        <v>12</v>
      </c>
      <c r="F671" t="s">
        <v>191</v>
      </c>
      <c r="I671" s="1">
        <f>IF(IF(H671="",_xlfn.XLOOKUP(C671,Jogos!$A:$A,Jogos!$P:$P)-G671,H671)&lt;0,0,IF(H671="",_xlfn.XLOOKUP(C671,Jogos!$A:$A,Jogos!$P:$P)-G671,H671))</f>
        <v>80</v>
      </c>
    </row>
    <row r="672" spans="1:9" x14ac:dyDescent="0.25">
      <c r="A672" s="2" t="str">
        <f>_xlfn.XLOOKUP(C672,Jogos!A:A,Jogos!B:B)</f>
        <v>https://www.ogol.com.br/jogo.php?id=9638021</v>
      </c>
      <c r="B672" s="1">
        <v>671</v>
      </c>
      <c r="C672" s="1">
        <v>227</v>
      </c>
      <c r="D672" s="1" t="str">
        <f>_xlfn.XLOOKUP(C672,Jogos!A:A,Jogos!M:M)</f>
        <v>Paulista Sub-17 2023</v>
      </c>
      <c r="E672" s="1">
        <v>13</v>
      </c>
      <c r="F672" t="s">
        <v>190</v>
      </c>
      <c r="I672" s="1">
        <f>IF(IF(H672="",_xlfn.XLOOKUP(C672,Jogos!$A:$A,Jogos!$P:$P)-G672,H672)&lt;0,0,IF(H672="",_xlfn.XLOOKUP(C672,Jogos!$A:$A,Jogos!$P:$P)-G672,H672))</f>
        <v>80</v>
      </c>
    </row>
    <row r="673" spans="1:9" x14ac:dyDescent="0.25">
      <c r="A673" s="2" t="str">
        <f>_xlfn.XLOOKUP(C673,Jogos!A:A,Jogos!B:B)</f>
        <v>https://www.ogol.com.br/jogo.php?id=9638021</v>
      </c>
      <c r="B673" s="1">
        <v>672</v>
      </c>
      <c r="C673" s="1">
        <v>227</v>
      </c>
      <c r="D673" s="1" t="str">
        <f>_xlfn.XLOOKUP(C673,Jogos!A:A,Jogos!M:M)</f>
        <v>Paulista Sub-17 2023</v>
      </c>
      <c r="E673" s="1">
        <v>14</v>
      </c>
      <c r="F673" t="s">
        <v>189</v>
      </c>
      <c r="G673" s="1">
        <v>62</v>
      </c>
      <c r="I673" s="1">
        <f>IF(IF(H673="",_xlfn.XLOOKUP(C673,Jogos!$A:$A,Jogos!$P:$P)-G673,H673)&lt;0,0,IF(H673="",_xlfn.XLOOKUP(C673,Jogos!$A:$A,Jogos!$P:$P)-G673,H673))</f>
        <v>18</v>
      </c>
    </row>
    <row r="674" spans="1:9" x14ac:dyDescent="0.25">
      <c r="A674" s="2" t="str">
        <f>_xlfn.XLOOKUP(C674,Jogos!A:A,Jogos!B:B)</f>
        <v>https://www.ogol.com.br/jogo.php?id=9638021</v>
      </c>
      <c r="B674" s="1">
        <v>673</v>
      </c>
      <c r="C674" s="1">
        <v>227</v>
      </c>
      <c r="D674" s="1" t="str">
        <f>_xlfn.XLOOKUP(C674,Jogos!A:A,Jogos!M:M)</f>
        <v>Paulista Sub-17 2023</v>
      </c>
      <c r="E674" s="1">
        <v>15</v>
      </c>
      <c r="F674" t="s">
        <v>137</v>
      </c>
      <c r="G674" s="1">
        <v>41</v>
      </c>
      <c r="I674" s="1">
        <f>IF(IF(H674="",_xlfn.XLOOKUP(C674,Jogos!$A:$A,Jogos!$P:$P)-G674,H674)&lt;0,0,IF(H674="",_xlfn.XLOOKUP(C674,Jogos!$A:$A,Jogos!$P:$P)-G674,H674))</f>
        <v>39</v>
      </c>
    </row>
    <row r="675" spans="1:9" x14ac:dyDescent="0.25">
      <c r="A675" s="2" t="str">
        <f>_xlfn.XLOOKUP(C675,Jogos!A:A,Jogos!B:B)</f>
        <v>https://www.ogol.com.br/jogo.php?id=9638021</v>
      </c>
      <c r="B675" s="1">
        <v>674</v>
      </c>
      <c r="C675" s="1">
        <v>227</v>
      </c>
      <c r="D675" s="1" t="str">
        <f>_xlfn.XLOOKUP(C675,Jogos!A:A,Jogos!M:M)</f>
        <v>Paulista Sub-17 2023</v>
      </c>
      <c r="E675" s="1">
        <v>16</v>
      </c>
      <c r="F675" t="s">
        <v>194</v>
      </c>
      <c r="I675" s="1">
        <f>IF(IF(H675="",_xlfn.XLOOKUP(C675,Jogos!$A:$A,Jogos!$P:$P)-G675,H675)&lt;0,0,IF(H675="",_xlfn.XLOOKUP(C675,Jogos!$A:$A,Jogos!$P:$P)-G675,H675))</f>
        <v>80</v>
      </c>
    </row>
    <row r="676" spans="1:9" x14ac:dyDescent="0.25">
      <c r="A676" s="2" t="str">
        <f>_xlfn.XLOOKUP(C676,Jogos!A:A,Jogos!B:B)</f>
        <v>https://www.ogol.com.br/jogo.php?id=9638021</v>
      </c>
      <c r="B676" s="1">
        <v>675</v>
      </c>
      <c r="C676" s="1">
        <v>227</v>
      </c>
      <c r="D676" s="1" t="str">
        <f>_xlfn.XLOOKUP(C676,Jogos!A:A,Jogos!M:M)</f>
        <v>Paulista Sub-17 2023</v>
      </c>
      <c r="E676" s="1">
        <v>17</v>
      </c>
      <c r="F676" t="s">
        <v>224</v>
      </c>
      <c r="G676" s="1">
        <v>54</v>
      </c>
      <c r="I676" s="1">
        <f>IF(IF(H676="",_xlfn.XLOOKUP(C676,Jogos!$A:$A,Jogos!$P:$P)-G676,H676)&lt;0,0,IF(H676="",_xlfn.XLOOKUP(C676,Jogos!$A:$A,Jogos!$P:$P)-G676,H676))</f>
        <v>26</v>
      </c>
    </row>
    <row r="677" spans="1:9" x14ac:dyDescent="0.25">
      <c r="A677" s="2" t="str">
        <f>_xlfn.XLOOKUP(C677,Jogos!A:A,Jogos!B:B)</f>
        <v>https://www.ogol.com.br/jogo.php?id=9638021</v>
      </c>
      <c r="B677" s="1">
        <v>676</v>
      </c>
      <c r="C677" s="1">
        <v>227</v>
      </c>
      <c r="D677" s="1" t="str">
        <f>_xlfn.XLOOKUP(C677,Jogos!A:A,Jogos!M:M)</f>
        <v>Paulista Sub-17 2023</v>
      </c>
      <c r="E677" s="1">
        <v>18</v>
      </c>
      <c r="F677" t="s">
        <v>187</v>
      </c>
      <c r="G677" s="1">
        <v>71</v>
      </c>
      <c r="I677" s="1">
        <f>IF(IF(H677="",_xlfn.XLOOKUP(C677,Jogos!$A:$A,Jogos!$P:$P)-G677,H677)&lt;0,0,IF(H677="",_xlfn.XLOOKUP(C677,Jogos!$A:$A,Jogos!$P:$P)-G677,H677))</f>
        <v>9</v>
      </c>
    </row>
    <row r="678" spans="1:9" x14ac:dyDescent="0.25">
      <c r="A678" s="2" t="str">
        <f>_xlfn.XLOOKUP(C678,Jogos!A:A,Jogos!B:B)</f>
        <v>https://www.ogol.com.br/jogo.php?id=9638021</v>
      </c>
      <c r="B678" s="1">
        <v>677</v>
      </c>
      <c r="C678" s="1">
        <v>227</v>
      </c>
      <c r="D678" s="1" t="str">
        <f>_xlfn.XLOOKUP(C678,Jogos!A:A,Jogos!M:M)</f>
        <v>Paulista Sub-17 2023</v>
      </c>
      <c r="E678" s="1">
        <v>20</v>
      </c>
      <c r="F678" t="s">
        <v>133</v>
      </c>
      <c r="I678" s="1">
        <f>IF(IF(H678="",_xlfn.XLOOKUP(C678,Jogos!$A:$A,Jogos!$P:$P)-G678,H678)&lt;0,0,IF(H678="",_xlfn.XLOOKUP(C678,Jogos!$A:$A,Jogos!$P:$P)-G678,H678))</f>
        <v>80</v>
      </c>
    </row>
    <row r="679" spans="1:9" x14ac:dyDescent="0.25">
      <c r="A679" s="2" t="str">
        <f>_xlfn.XLOOKUP(C679,Jogos!A:A,Jogos!B:B)</f>
        <v>https://www.ogol.com.br/jogo.php?id=9638021</v>
      </c>
      <c r="B679" s="1">
        <v>678</v>
      </c>
      <c r="C679" s="1">
        <v>227</v>
      </c>
      <c r="D679" s="1" t="str">
        <f>_xlfn.XLOOKUP(C679,Jogos!A:A,Jogos!M:M)</f>
        <v>Paulista Sub-17 2023</v>
      </c>
      <c r="E679" s="1">
        <v>19</v>
      </c>
      <c r="F679" t="s">
        <v>132</v>
      </c>
      <c r="G679" s="1">
        <v>71</v>
      </c>
      <c r="I679" s="1">
        <f>IF(IF(H679="",_xlfn.XLOOKUP(C679,Jogos!$A:$A,Jogos!$P:$P)-G679,H679)&lt;0,0,IF(H679="",_xlfn.XLOOKUP(C679,Jogos!$A:$A,Jogos!$P:$P)-G679,H679))</f>
        <v>9</v>
      </c>
    </row>
    <row r="680" spans="1:9" x14ac:dyDescent="0.25">
      <c r="A680" s="2" t="str">
        <f>_xlfn.XLOOKUP(C680,Jogos!A:A,Jogos!B:B)</f>
        <v>https://www.ogol.com.br/jogo.php?id=9665100</v>
      </c>
      <c r="B680" s="1">
        <v>679</v>
      </c>
      <c r="C680" s="1">
        <v>228</v>
      </c>
      <c r="D680" s="1" t="str">
        <f>_xlfn.XLOOKUP(C680,Jogos!A:A,Jogos!M:M)</f>
        <v>Brasileiro Sub-17 2023</v>
      </c>
      <c r="E680" s="1">
        <v>1</v>
      </c>
      <c r="F680" t="s">
        <v>124</v>
      </c>
      <c r="I680" s="1">
        <f>IF(IF(H680="",_xlfn.XLOOKUP(C680,Jogos!$A:$A,Jogos!$P:$P)-G680,H680)&lt;0,0,IF(H680="",_xlfn.XLOOKUP(C680,Jogos!$A:$A,Jogos!$P:$P)-G680,H680))</f>
        <v>90</v>
      </c>
    </row>
    <row r="681" spans="1:9" x14ac:dyDescent="0.25">
      <c r="A681" s="2" t="str">
        <f>_xlfn.XLOOKUP(C681,Jogos!A:A,Jogos!B:B)</f>
        <v>https://www.ogol.com.br/jogo.php?id=9665100</v>
      </c>
      <c r="B681" s="1">
        <v>680</v>
      </c>
      <c r="C681" s="1">
        <v>228</v>
      </c>
      <c r="D681" s="1" t="str">
        <f>_xlfn.XLOOKUP(C681,Jogos!A:A,Jogos!M:M)</f>
        <v>Brasileiro Sub-17 2023</v>
      </c>
      <c r="E681" s="1">
        <v>2</v>
      </c>
      <c r="F681" t="s">
        <v>223</v>
      </c>
      <c r="H681" s="1">
        <v>82</v>
      </c>
      <c r="I681" s="1">
        <f>IF(IF(H681="",_xlfn.XLOOKUP(C681,Jogos!$A:$A,Jogos!$P:$P)-G681,H681)&lt;0,0,IF(H681="",_xlfn.XLOOKUP(C681,Jogos!$A:$A,Jogos!$P:$P)-G681,H681))</f>
        <v>82</v>
      </c>
    </row>
    <row r="682" spans="1:9" x14ac:dyDescent="0.25">
      <c r="A682" s="2" t="str">
        <f>_xlfn.XLOOKUP(C682,Jogos!A:A,Jogos!B:B)</f>
        <v>https://www.ogol.com.br/jogo.php?id=9665100</v>
      </c>
      <c r="B682" s="1">
        <v>681</v>
      </c>
      <c r="C682" s="1">
        <v>228</v>
      </c>
      <c r="D682" s="1" t="str">
        <f>_xlfn.XLOOKUP(C682,Jogos!A:A,Jogos!M:M)</f>
        <v>Brasileiro Sub-17 2023</v>
      </c>
      <c r="E682" s="1">
        <v>3</v>
      </c>
      <c r="F682" t="s">
        <v>125</v>
      </c>
      <c r="I682" s="1">
        <f>IF(IF(H682="",_xlfn.XLOOKUP(C682,Jogos!$A:$A,Jogos!$P:$P)-G682,H682)&lt;0,0,IF(H682="",_xlfn.XLOOKUP(C682,Jogos!$A:$A,Jogos!$P:$P)-G682,H682))</f>
        <v>90</v>
      </c>
    </row>
    <row r="683" spans="1:9" x14ac:dyDescent="0.25">
      <c r="A683" s="2" t="str">
        <f>_xlfn.XLOOKUP(C683,Jogos!A:A,Jogos!B:B)</f>
        <v>https://www.ogol.com.br/jogo.php?id=9665100</v>
      </c>
      <c r="B683" s="1">
        <v>682</v>
      </c>
      <c r="C683" s="1">
        <v>228</v>
      </c>
      <c r="D683" s="1" t="str">
        <f>_xlfn.XLOOKUP(C683,Jogos!A:A,Jogos!M:M)</f>
        <v>Brasileiro Sub-17 2023</v>
      </c>
      <c r="E683" s="1">
        <v>4</v>
      </c>
      <c r="F683" t="s">
        <v>126</v>
      </c>
      <c r="I683" s="1">
        <f>IF(IF(H683="",_xlfn.XLOOKUP(C683,Jogos!$A:$A,Jogos!$P:$P)-G683,H683)&lt;0,0,IF(H683="",_xlfn.XLOOKUP(C683,Jogos!$A:$A,Jogos!$P:$P)-G683,H683))</f>
        <v>90</v>
      </c>
    </row>
    <row r="684" spans="1:9" x14ac:dyDescent="0.25">
      <c r="A684" s="2" t="str">
        <f>_xlfn.XLOOKUP(C684,Jogos!A:A,Jogos!B:B)</f>
        <v>https://www.ogol.com.br/jogo.php?id=9665100</v>
      </c>
      <c r="B684" s="1">
        <v>683</v>
      </c>
      <c r="C684" s="1">
        <v>228</v>
      </c>
      <c r="D684" s="1" t="str">
        <f>_xlfn.XLOOKUP(C684,Jogos!A:A,Jogos!M:M)</f>
        <v>Brasileiro Sub-17 2023</v>
      </c>
      <c r="E684" s="1">
        <v>5</v>
      </c>
      <c r="F684" t="s">
        <v>137</v>
      </c>
      <c r="I684" s="1">
        <f>IF(IF(H684="",_xlfn.XLOOKUP(C684,Jogos!$A:$A,Jogos!$P:$P)-G684,H684)&lt;0,0,IF(H684="",_xlfn.XLOOKUP(C684,Jogos!$A:$A,Jogos!$P:$P)-G684,H684))</f>
        <v>90</v>
      </c>
    </row>
    <row r="685" spans="1:9" x14ac:dyDescent="0.25">
      <c r="A685" s="2" t="str">
        <f>_xlfn.XLOOKUP(C685,Jogos!A:A,Jogos!B:B)</f>
        <v>https://www.ogol.com.br/jogo.php?id=9665100</v>
      </c>
      <c r="B685" s="1">
        <v>684</v>
      </c>
      <c r="C685" s="1">
        <v>228</v>
      </c>
      <c r="D685" s="1" t="str">
        <f>_xlfn.XLOOKUP(C685,Jogos!A:A,Jogos!M:M)</f>
        <v>Brasileiro Sub-17 2023</v>
      </c>
      <c r="E685" s="1">
        <v>6</v>
      </c>
      <c r="F685" t="s">
        <v>128</v>
      </c>
      <c r="H685" s="1">
        <v>85</v>
      </c>
      <c r="I685" s="1">
        <f>IF(IF(H685="",_xlfn.XLOOKUP(C685,Jogos!$A:$A,Jogos!$P:$P)-G685,H685)&lt;0,0,IF(H685="",_xlfn.XLOOKUP(C685,Jogos!$A:$A,Jogos!$P:$P)-G685,H685))</f>
        <v>85</v>
      </c>
    </row>
    <row r="686" spans="1:9" x14ac:dyDescent="0.25">
      <c r="A686" s="2" t="str">
        <f>_xlfn.XLOOKUP(C686,Jogos!A:A,Jogos!B:B)</f>
        <v>https://www.ogol.com.br/jogo.php?id=9665100</v>
      </c>
      <c r="B686" s="1">
        <v>685</v>
      </c>
      <c r="C686" s="1">
        <v>228</v>
      </c>
      <c r="D686" s="1" t="str">
        <f>_xlfn.XLOOKUP(C686,Jogos!A:A,Jogos!M:M)</f>
        <v>Brasileiro Sub-17 2023</v>
      </c>
      <c r="E686" s="1">
        <v>7</v>
      </c>
      <c r="F686" t="s">
        <v>131</v>
      </c>
      <c r="H686" s="1">
        <v>90</v>
      </c>
      <c r="I686" s="1">
        <f>IF(IF(H686="",_xlfn.XLOOKUP(C686,Jogos!$A:$A,Jogos!$P:$P)-G686,H686)&lt;0,0,IF(H686="",_xlfn.XLOOKUP(C686,Jogos!$A:$A,Jogos!$P:$P)-G686,H686))</f>
        <v>90</v>
      </c>
    </row>
    <row r="687" spans="1:9" x14ac:dyDescent="0.25">
      <c r="A687" s="2" t="str">
        <f>_xlfn.XLOOKUP(C687,Jogos!A:A,Jogos!B:B)</f>
        <v>https://www.ogol.com.br/jogo.php?id=9665100</v>
      </c>
      <c r="B687" s="1">
        <v>686</v>
      </c>
      <c r="C687" s="1">
        <v>228</v>
      </c>
      <c r="D687" s="1" t="str">
        <f>_xlfn.XLOOKUP(C687,Jogos!A:A,Jogos!M:M)</f>
        <v>Brasileiro Sub-17 2023</v>
      </c>
      <c r="E687" s="1">
        <v>8</v>
      </c>
      <c r="F687" t="s">
        <v>127</v>
      </c>
      <c r="I687" s="1">
        <f>IF(IF(H687="",_xlfn.XLOOKUP(C687,Jogos!$A:$A,Jogos!$P:$P)-G687,H687)&lt;0,0,IF(H687="",_xlfn.XLOOKUP(C687,Jogos!$A:$A,Jogos!$P:$P)-G687,H687))</f>
        <v>90</v>
      </c>
    </row>
    <row r="688" spans="1:9" x14ac:dyDescent="0.25">
      <c r="A688" s="2" t="str">
        <f>_xlfn.XLOOKUP(C688,Jogos!A:A,Jogos!B:B)</f>
        <v>https://www.ogol.com.br/jogo.php?id=9665100</v>
      </c>
      <c r="B688" s="1">
        <v>687</v>
      </c>
      <c r="C688" s="1">
        <v>228</v>
      </c>
      <c r="D688" s="1" t="str">
        <f>_xlfn.XLOOKUP(C688,Jogos!A:A,Jogos!M:M)</f>
        <v>Brasileiro Sub-17 2023</v>
      </c>
      <c r="E688" s="1">
        <v>10</v>
      </c>
      <c r="F688" t="s">
        <v>130</v>
      </c>
      <c r="H688" s="1">
        <v>85</v>
      </c>
      <c r="I688" s="1">
        <f>IF(IF(H688="",_xlfn.XLOOKUP(C688,Jogos!$A:$A,Jogos!$P:$P)-G688,H688)&lt;0,0,IF(H688="",_xlfn.XLOOKUP(C688,Jogos!$A:$A,Jogos!$P:$P)-G688,H688))</f>
        <v>85</v>
      </c>
    </row>
    <row r="689" spans="1:9" x14ac:dyDescent="0.25">
      <c r="A689" s="2" t="str">
        <f>_xlfn.XLOOKUP(C689,Jogos!A:A,Jogos!B:B)</f>
        <v>https://www.ogol.com.br/jogo.php?id=9665100</v>
      </c>
      <c r="B689" s="1">
        <v>688</v>
      </c>
      <c r="C689" s="1">
        <v>228</v>
      </c>
      <c r="D689" s="1" t="str">
        <f>_xlfn.XLOOKUP(C689,Jogos!A:A,Jogos!M:M)</f>
        <v>Brasileiro Sub-17 2023</v>
      </c>
      <c r="E689" s="1">
        <v>11</v>
      </c>
      <c r="F689" t="s">
        <v>139</v>
      </c>
      <c r="H689" s="1">
        <v>82</v>
      </c>
      <c r="I689" s="1">
        <f>IF(IF(H689="",_xlfn.XLOOKUP(C689,Jogos!$A:$A,Jogos!$P:$P)-G689,H689)&lt;0,0,IF(H689="",_xlfn.XLOOKUP(C689,Jogos!$A:$A,Jogos!$P:$P)-G689,H689))</f>
        <v>82</v>
      </c>
    </row>
    <row r="690" spans="1:9" x14ac:dyDescent="0.25">
      <c r="A690" s="2" t="str">
        <f>_xlfn.XLOOKUP(C690,Jogos!A:A,Jogos!B:B)</f>
        <v>https://www.ogol.com.br/jogo.php?id=9665100</v>
      </c>
      <c r="B690" s="1">
        <v>689</v>
      </c>
      <c r="C690" s="1">
        <v>228</v>
      </c>
      <c r="D690" s="1" t="str">
        <f>_xlfn.XLOOKUP(C690,Jogos!A:A,Jogos!M:M)</f>
        <v>Brasileiro Sub-17 2023</v>
      </c>
      <c r="E690" s="1">
        <v>9</v>
      </c>
      <c r="F690" t="s">
        <v>141</v>
      </c>
      <c r="H690" s="1">
        <v>82</v>
      </c>
      <c r="I690" s="1">
        <f>IF(IF(H690="",_xlfn.XLOOKUP(C690,Jogos!$A:$A,Jogos!$P:$P)-G690,H690)&lt;0,0,IF(H690="",_xlfn.XLOOKUP(C690,Jogos!$A:$A,Jogos!$P:$P)-G690,H690))</f>
        <v>82</v>
      </c>
    </row>
    <row r="691" spans="1:9" x14ac:dyDescent="0.25">
      <c r="A691" s="2" t="str">
        <f>_xlfn.XLOOKUP(C691,Jogos!A:A,Jogos!B:B)</f>
        <v>https://www.ogol.com.br/jogo.php?id=9665100</v>
      </c>
      <c r="B691" s="1">
        <v>690</v>
      </c>
      <c r="C691" s="1">
        <v>228</v>
      </c>
      <c r="D691" s="1" t="str">
        <f>_xlfn.XLOOKUP(C691,Jogos!A:A,Jogos!M:M)</f>
        <v>Brasileiro Sub-17 2023</v>
      </c>
      <c r="E691" s="1">
        <v>12</v>
      </c>
      <c r="F691" t="s">
        <v>191</v>
      </c>
      <c r="I691" s="1">
        <f>IF(IF(H691="",_xlfn.XLOOKUP(C691,Jogos!$A:$A,Jogos!$P:$P)-G691,H691)&lt;0,0,IF(H691="",_xlfn.XLOOKUP(C691,Jogos!$A:$A,Jogos!$P:$P)-G691,H691))</f>
        <v>90</v>
      </c>
    </row>
    <row r="692" spans="1:9" x14ac:dyDescent="0.25">
      <c r="A692" s="2" t="str">
        <f>_xlfn.XLOOKUP(C692,Jogos!A:A,Jogos!B:B)</f>
        <v>https://www.ogol.com.br/jogo.php?id=9665100</v>
      </c>
      <c r="B692" s="1">
        <v>691</v>
      </c>
      <c r="C692" s="1">
        <v>228</v>
      </c>
      <c r="D692" s="1" t="str">
        <f>_xlfn.XLOOKUP(C692,Jogos!A:A,Jogos!M:M)</f>
        <v>Brasileiro Sub-17 2023</v>
      </c>
      <c r="E692" s="1">
        <v>14</v>
      </c>
      <c r="F692" t="s">
        <v>195</v>
      </c>
      <c r="G692" s="1">
        <v>85</v>
      </c>
      <c r="I692" s="1">
        <f>IF(IF(H692="",_xlfn.XLOOKUP(C692,Jogos!$A:$A,Jogos!$P:$P)-G692,H692)&lt;0,0,IF(H692="",_xlfn.XLOOKUP(C692,Jogos!$A:$A,Jogos!$P:$P)-G692,H692))</f>
        <v>5</v>
      </c>
    </row>
    <row r="693" spans="1:9" x14ac:dyDescent="0.25">
      <c r="A693" s="2" t="str">
        <f>_xlfn.XLOOKUP(C693,Jogos!A:A,Jogos!B:B)</f>
        <v>https://www.ogol.com.br/jogo.php?id=9665100</v>
      </c>
      <c r="B693" s="1">
        <v>692</v>
      </c>
      <c r="C693" s="1">
        <v>228</v>
      </c>
      <c r="D693" s="1" t="str">
        <f>_xlfn.XLOOKUP(C693,Jogos!A:A,Jogos!M:M)</f>
        <v>Brasileiro Sub-17 2023</v>
      </c>
      <c r="E693" s="1">
        <v>13</v>
      </c>
      <c r="F693" t="s">
        <v>135</v>
      </c>
      <c r="G693" s="1">
        <v>85</v>
      </c>
      <c r="I693" s="1">
        <f>IF(IF(H693="",_xlfn.XLOOKUP(C693,Jogos!$A:$A,Jogos!$P:$P)-G693,H693)&lt;0,0,IF(H693="",_xlfn.XLOOKUP(C693,Jogos!$A:$A,Jogos!$P:$P)-G693,H693))</f>
        <v>5</v>
      </c>
    </row>
    <row r="694" spans="1:9" x14ac:dyDescent="0.25">
      <c r="A694" s="2" t="str">
        <f>_xlfn.XLOOKUP(C694,Jogos!A:A,Jogos!B:B)</f>
        <v>https://www.ogol.com.br/jogo.php?id=9665100</v>
      </c>
      <c r="B694" s="1">
        <v>693</v>
      </c>
      <c r="C694" s="1">
        <v>228</v>
      </c>
      <c r="D694" s="1" t="str">
        <f>_xlfn.XLOOKUP(C694,Jogos!A:A,Jogos!M:M)</f>
        <v>Brasileiro Sub-17 2023</v>
      </c>
      <c r="E694" s="1">
        <v>15</v>
      </c>
      <c r="F694" t="s">
        <v>189</v>
      </c>
      <c r="G694" s="1">
        <v>82</v>
      </c>
      <c r="I694" s="1">
        <f>IF(IF(H694="",_xlfn.XLOOKUP(C694,Jogos!$A:$A,Jogos!$P:$P)-G694,H694)&lt;0,0,IF(H694="",_xlfn.XLOOKUP(C694,Jogos!$A:$A,Jogos!$P:$P)-G694,H694))</f>
        <v>8</v>
      </c>
    </row>
    <row r="695" spans="1:9" x14ac:dyDescent="0.25">
      <c r="A695" s="2" t="str">
        <f>_xlfn.XLOOKUP(C695,Jogos!A:A,Jogos!B:B)</f>
        <v>https://www.ogol.com.br/jogo.php?id=9665100</v>
      </c>
      <c r="B695" s="1">
        <v>694</v>
      </c>
      <c r="C695" s="1">
        <v>228</v>
      </c>
      <c r="D695" s="1" t="str">
        <f>_xlfn.XLOOKUP(C695,Jogos!A:A,Jogos!M:M)</f>
        <v>Brasileiro Sub-17 2023</v>
      </c>
      <c r="E695" s="1">
        <v>16</v>
      </c>
      <c r="F695" t="s">
        <v>129</v>
      </c>
      <c r="G695" s="1">
        <v>90</v>
      </c>
      <c r="I695" s="1">
        <f>IF(IF(H695="",_xlfn.XLOOKUP(C695,Jogos!$A:$A,Jogos!$P:$P)-G695,H695)&lt;0,0,IF(H695="",_xlfn.XLOOKUP(C695,Jogos!$A:$A,Jogos!$P:$P)-G695,H695))</f>
        <v>0</v>
      </c>
    </row>
    <row r="696" spans="1:9" x14ac:dyDescent="0.25">
      <c r="A696" s="2" t="str">
        <f>_xlfn.XLOOKUP(C696,Jogos!A:A,Jogos!B:B)</f>
        <v>https://www.ogol.com.br/jogo.php?id=9665100</v>
      </c>
      <c r="B696" s="1">
        <v>695</v>
      </c>
      <c r="C696" s="1">
        <v>228</v>
      </c>
      <c r="D696" s="1" t="str">
        <f>_xlfn.XLOOKUP(C696,Jogos!A:A,Jogos!M:M)</f>
        <v>Brasileiro Sub-17 2023</v>
      </c>
      <c r="E696" s="1">
        <v>17</v>
      </c>
      <c r="F696" t="s">
        <v>187</v>
      </c>
      <c r="I696" s="1">
        <f>IF(IF(H696="",_xlfn.XLOOKUP(C696,Jogos!$A:$A,Jogos!$P:$P)-G696,H696)&lt;0,0,IF(H696="",_xlfn.XLOOKUP(C696,Jogos!$A:$A,Jogos!$P:$P)-G696,H696))</f>
        <v>90</v>
      </c>
    </row>
    <row r="697" spans="1:9" x14ac:dyDescent="0.25">
      <c r="A697" s="2" t="str">
        <f>_xlfn.XLOOKUP(C697,Jogos!A:A,Jogos!B:B)</f>
        <v>https://www.ogol.com.br/jogo.php?id=9665100</v>
      </c>
      <c r="B697" s="1">
        <v>696</v>
      </c>
      <c r="C697" s="1">
        <v>228</v>
      </c>
      <c r="D697" s="1" t="str">
        <f>_xlfn.XLOOKUP(C697,Jogos!A:A,Jogos!M:M)</f>
        <v>Brasileiro Sub-17 2023</v>
      </c>
      <c r="E697" s="1">
        <v>19</v>
      </c>
      <c r="F697" t="s">
        <v>224</v>
      </c>
      <c r="I697" s="1">
        <f>IF(IF(H697="",_xlfn.XLOOKUP(C697,Jogos!$A:$A,Jogos!$P:$P)-G697,H697)&lt;0,0,IF(H697="",_xlfn.XLOOKUP(C697,Jogos!$A:$A,Jogos!$P:$P)-G697,H697))</f>
        <v>90</v>
      </c>
    </row>
    <row r="698" spans="1:9" x14ac:dyDescent="0.25">
      <c r="A698" s="2" t="str">
        <f>_xlfn.XLOOKUP(C698,Jogos!A:A,Jogos!B:B)</f>
        <v>https://www.ogol.com.br/jogo.php?id=9665100</v>
      </c>
      <c r="B698" s="1">
        <v>697</v>
      </c>
      <c r="C698" s="1">
        <v>228</v>
      </c>
      <c r="D698" s="1" t="str">
        <f>_xlfn.XLOOKUP(C698,Jogos!A:A,Jogos!M:M)</f>
        <v>Brasileiro Sub-17 2023</v>
      </c>
      <c r="E698" s="1">
        <v>18</v>
      </c>
      <c r="F698" t="s">
        <v>132</v>
      </c>
      <c r="G698" s="1">
        <v>82</v>
      </c>
      <c r="I698" s="1">
        <f>IF(IF(H698="",_xlfn.XLOOKUP(C698,Jogos!$A:$A,Jogos!$P:$P)-G698,H698)&lt;0,0,IF(H698="",_xlfn.XLOOKUP(C698,Jogos!$A:$A,Jogos!$P:$P)-G698,H698))</f>
        <v>8</v>
      </c>
    </row>
    <row r="699" spans="1:9" x14ac:dyDescent="0.25">
      <c r="A699" s="2" t="str">
        <f>_xlfn.XLOOKUP(C699,Jogos!A:A,Jogos!B:B)</f>
        <v>https://www.ogol.com.br/jogo.php?id=9665100</v>
      </c>
      <c r="B699" s="1">
        <v>698</v>
      </c>
      <c r="C699" s="1">
        <v>228</v>
      </c>
      <c r="D699" s="1" t="str">
        <f>_xlfn.XLOOKUP(C699,Jogos!A:A,Jogos!M:M)</f>
        <v>Brasileiro Sub-17 2023</v>
      </c>
      <c r="E699" s="1">
        <v>20</v>
      </c>
      <c r="F699" t="s">
        <v>192</v>
      </c>
      <c r="G699" s="1">
        <v>82</v>
      </c>
      <c r="I699" s="1">
        <f>IF(IF(H699="",_xlfn.XLOOKUP(C699,Jogos!$A:$A,Jogos!$P:$P)-G699,H699)&lt;0,0,IF(H699="",_xlfn.XLOOKUP(C699,Jogos!$A:$A,Jogos!$P:$P)-G699,H699))</f>
        <v>8</v>
      </c>
    </row>
    <row r="700" spans="1:9" x14ac:dyDescent="0.25">
      <c r="A700" s="2" t="str">
        <f>_xlfn.XLOOKUP(C700,Jogos!A:A,Jogos!B:B)</f>
        <v>https://www.ogol.com.br/jogo.php?id=9665342</v>
      </c>
      <c r="B700" s="1">
        <v>699</v>
      </c>
      <c r="C700" s="1">
        <v>229</v>
      </c>
      <c r="D700" s="1" t="str">
        <f>_xlfn.XLOOKUP(C700,Jogos!A:A,Jogos!M:M)</f>
        <v>Brasileiro Sub-17 2023</v>
      </c>
      <c r="E700" s="1">
        <v>2</v>
      </c>
      <c r="F700" t="s">
        <v>223</v>
      </c>
      <c r="H700" s="1">
        <v>70</v>
      </c>
      <c r="I700" s="1">
        <f>IF(IF(H700="",_xlfn.XLOOKUP(C700,Jogos!$A:$A,Jogos!$P:$P)-G700,H700)&lt;0,0,IF(H700="",_xlfn.XLOOKUP(C700,Jogos!$A:$A,Jogos!$P:$P)-G700,H700))</f>
        <v>70</v>
      </c>
    </row>
    <row r="701" spans="1:9" x14ac:dyDescent="0.25">
      <c r="A701" s="2" t="str">
        <f>_xlfn.XLOOKUP(C701,Jogos!A:A,Jogos!B:B)</f>
        <v>https://www.ogol.com.br/jogo.php?id=9665342</v>
      </c>
      <c r="B701" s="1">
        <v>700</v>
      </c>
      <c r="C701" s="1">
        <v>229</v>
      </c>
      <c r="D701" s="1" t="str">
        <f>_xlfn.XLOOKUP(C701,Jogos!A:A,Jogos!M:M)</f>
        <v>Brasileiro Sub-17 2023</v>
      </c>
      <c r="E701" s="1">
        <v>3</v>
      </c>
      <c r="F701" t="s">
        <v>125</v>
      </c>
      <c r="I701" s="1">
        <f>IF(IF(H701="",_xlfn.XLOOKUP(C701,Jogos!$A:$A,Jogos!$P:$P)-G701,H701)&lt;0,0,IF(H701="",_xlfn.XLOOKUP(C701,Jogos!$A:$A,Jogos!$P:$P)-G701,H701))</f>
        <v>90</v>
      </c>
    </row>
    <row r="702" spans="1:9" x14ac:dyDescent="0.25">
      <c r="A702" s="2" t="str">
        <f>_xlfn.XLOOKUP(C702,Jogos!A:A,Jogos!B:B)</f>
        <v>https://www.ogol.com.br/jogo.php?id=9665342</v>
      </c>
      <c r="B702" s="1">
        <v>701</v>
      </c>
      <c r="C702" s="1">
        <v>229</v>
      </c>
      <c r="D702" s="1" t="str">
        <f>_xlfn.XLOOKUP(C702,Jogos!A:A,Jogos!M:M)</f>
        <v>Brasileiro Sub-17 2023</v>
      </c>
      <c r="E702" s="1">
        <v>4</v>
      </c>
      <c r="F702" t="s">
        <v>126</v>
      </c>
      <c r="I702" s="1">
        <f>IF(IF(H702="",_xlfn.XLOOKUP(C702,Jogos!$A:$A,Jogos!$P:$P)-G702,H702)&lt;0,0,IF(H702="",_xlfn.XLOOKUP(C702,Jogos!$A:$A,Jogos!$P:$P)-G702,H702))</f>
        <v>90</v>
      </c>
    </row>
    <row r="703" spans="1:9" x14ac:dyDescent="0.25">
      <c r="A703" s="2" t="str">
        <f>_xlfn.XLOOKUP(C703,Jogos!A:A,Jogos!B:B)</f>
        <v>https://www.ogol.com.br/jogo.php?id=9665342</v>
      </c>
      <c r="B703" s="1">
        <v>702</v>
      </c>
      <c r="C703" s="1">
        <v>229</v>
      </c>
      <c r="D703" s="1" t="str">
        <f>_xlfn.XLOOKUP(C703,Jogos!A:A,Jogos!M:M)</f>
        <v>Brasileiro Sub-17 2023</v>
      </c>
      <c r="E703" s="1">
        <v>5</v>
      </c>
      <c r="F703" t="s">
        <v>137</v>
      </c>
      <c r="H703" s="1">
        <v>81</v>
      </c>
      <c r="I703" s="1">
        <f>IF(IF(H703="",_xlfn.XLOOKUP(C703,Jogos!$A:$A,Jogos!$P:$P)-G703,H703)&lt;0,0,IF(H703="",_xlfn.XLOOKUP(C703,Jogos!$A:$A,Jogos!$P:$P)-G703,H703))</f>
        <v>81</v>
      </c>
    </row>
    <row r="704" spans="1:9" x14ac:dyDescent="0.25">
      <c r="A704" s="2" t="str">
        <f>_xlfn.XLOOKUP(C704,Jogos!A:A,Jogos!B:B)</f>
        <v>https://www.ogol.com.br/jogo.php?id=9665342</v>
      </c>
      <c r="B704" s="1">
        <v>703</v>
      </c>
      <c r="C704" s="1">
        <v>229</v>
      </c>
      <c r="D704" s="1" t="str">
        <f>_xlfn.XLOOKUP(C704,Jogos!A:A,Jogos!M:M)</f>
        <v>Brasileiro Sub-17 2023</v>
      </c>
      <c r="E704" s="1">
        <v>6</v>
      </c>
      <c r="F704" t="s">
        <v>128</v>
      </c>
      <c r="H704" s="1">
        <v>70</v>
      </c>
      <c r="I704" s="1">
        <f>IF(IF(H704="",_xlfn.XLOOKUP(C704,Jogos!$A:$A,Jogos!$P:$P)-G704,H704)&lt;0,0,IF(H704="",_xlfn.XLOOKUP(C704,Jogos!$A:$A,Jogos!$P:$P)-G704,H704))</f>
        <v>70</v>
      </c>
    </row>
    <row r="705" spans="1:9" x14ac:dyDescent="0.25">
      <c r="A705" s="2" t="str">
        <f>_xlfn.XLOOKUP(C705,Jogos!A:A,Jogos!B:B)</f>
        <v>https://www.ogol.com.br/jogo.php?id=9665342</v>
      </c>
      <c r="B705" s="1">
        <v>704</v>
      </c>
      <c r="C705" s="1">
        <v>229</v>
      </c>
      <c r="D705" s="1" t="str">
        <f>_xlfn.XLOOKUP(C705,Jogos!A:A,Jogos!M:M)</f>
        <v>Brasileiro Sub-17 2023</v>
      </c>
      <c r="E705" s="1">
        <v>7</v>
      </c>
      <c r="F705" t="s">
        <v>131</v>
      </c>
      <c r="H705" s="1">
        <v>61</v>
      </c>
      <c r="I705" s="1">
        <f>IF(IF(H705="",_xlfn.XLOOKUP(C705,Jogos!$A:$A,Jogos!$P:$P)-G705,H705)&lt;0,0,IF(H705="",_xlfn.XLOOKUP(C705,Jogos!$A:$A,Jogos!$P:$P)-G705,H705))</f>
        <v>61</v>
      </c>
    </row>
    <row r="706" spans="1:9" x14ac:dyDescent="0.25">
      <c r="A706" s="2" t="str">
        <f>_xlfn.XLOOKUP(C706,Jogos!A:A,Jogos!B:B)</f>
        <v>https://www.ogol.com.br/jogo.php?id=9665342</v>
      </c>
      <c r="B706" s="1">
        <v>705</v>
      </c>
      <c r="C706" s="1">
        <v>229</v>
      </c>
      <c r="D706" s="1" t="str">
        <f>_xlfn.XLOOKUP(C706,Jogos!A:A,Jogos!M:M)</f>
        <v>Brasileiro Sub-17 2023</v>
      </c>
      <c r="E706" s="1">
        <v>8</v>
      </c>
      <c r="F706" t="s">
        <v>127</v>
      </c>
      <c r="I706" s="1">
        <f>IF(IF(H706="",_xlfn.XLOOKUP(C706,Jogos!$A:$A,Jogos!$P:$P)-G706,H706)&lt;0,0,IF(H706="",_xlfn.XLOOKUP(C706,Jogos!$A:$A,Jogos!$P:$P)-G706,H706))</f>
        <v>90</v>
      </c>
    </row>
    <row r="707" spans="1:9" x14ac:dyDescent="0.25">
      <c r="A707" s="2" t="str">
        <f>_xlfn.XLOOKUP(C707,Jogos!A:A,Jogos!B:B)</f>
        <v>https://www.ogol.com.br/jogo.php?id=9665342</v>
      </c>
      <c r="B707" s="1">
        <v>706</v>
      </c>
      <c r="C707" s="1">
        <v>229</v>
      </c>
      <c r="D707" s="1" t="str">
        <f>_xlfn.XLOOKUP(C707,Jogos!A:A,Jogos!M:M)</f>
        <v>Brasileiro Sub-17 2023</v>
      </c>
      <c r="E707" s="1">
        <v>10</v>
      </c>
      <c r="F707" t="s">
        <v>130</v>
      </c>
      <c r="H707" s="1">
        <v>61</v>
      </c>
      <c r="I707" s="1">
        <f>IF(IF(H707="",_xlfn.XLOOKUP(C707,Jogos!$A:$A,Jogos!$P:$P)-G707,H707)&lt;0,0,IF(H707="",_xlfn.XLOOKUP(C707,Jogos!$A:$A,Jogos!$P:$P)-G707,H707))</f>
        <v>61</v>
      </c>
    </row>
    <row r="708" spans="1:9" x14ac:dyDescent="0.25">
      <c r="A708" s="2" t="str">
        <f>_xlfn.XLOOKUP(C708,Jogos!A:A,Jogos!B:B)</f>
        <v>https://www.ogol.com.br/jogo.php?id=9665342</v>
      </c>
      <c r="B708" s="1">
        <v>707</v>
      </c>
      <c r="C708" s="1">
        <v>229</v>
      </c>
      <c r="D708" s="1" t="str">
        <f>_xlfn.XLOOKUP(C708,Jogos!A:A,Jogos!M:M)</f>
        <v>Brasileiro Sub-17 2023</v>
      </c>
      <c r="E708" s="1">
        <v>11</v>
      </c>
      <c r="F708" t="s">
        <v>139</v>
      </c>
      <c r="I708" s="1">
        <f>IF(IF(H708="",_xlfn.XLOOKUP(C708,Jogos!$A:$A,Jogos!$P:$P)-G708,H708)&lt;0,0,IF(H708="",_xlfn.XLOOKUP(C708,Jogos!$A:$A,Jogos!$P:$P)-G708,H708))</f>
        <v>90</v>
      </c>
    </row>
    <row r="709" spans="1:9" x14ac:dyDescent="0.25">
      <c r="A709" s="2" t="str">
        <f>_xlfn.XLOOKUP(C709,Jogos!A:A,Jogos!B:B)</f>
        <v>https://www.ogol.com.br/jogo.php?id=9665342</v>
      </c>
      <c r="B709" s="1">
        <v>708</v>
      </c>
      <c r="C709" s="1">
        <v>229</v>
      </c>
      <c r="D709" s="1" t="str">
        <f>_xlfn.XLOOKUP(C709,Jogos!A:A,Jogos!M:M)</f>
        <v>Brasileiro Sub-17 2023</v>
      </c>
      <c r="E709" s="1">
        <v>9</v>
      </c>
      <c r="F709" t="s">
        <v>141</v>
      </c>
      <c r="H709" s="1">
        <v>81</v>
      </c>
      <c r="I709" s="1">
        <f>IF(IF(H709="",_xlfn.XLOOKUP(C709,Jogos!$A:$A,Jogos!$P:$P)-G709,H709)&lt;0,0,IF(H709="",_xlfn.XLOOKUP(C709,Jogos!$A:$A,Jogos!$P:$P)-G709,H709))</f>
        <v>81</v>
      </c>
    </row>
    <row r="710" spans="1:9" x14ac:dyDescent="0.25">
      <c r="A710" s="2" t="str">
        <f>_xlfn.XLOOKUP(C710,Jogos!A:A,Jogos!B:B)</f>
        <v>https://www.ogol.com.br/jogo.php?id=9665342</v>
      </c>
      <c r="B710" s="1">
        <v>709</v>
      </c>
      <c r="C710" s="1">
        <v>229</v>
      </c>
      <c r="D710" s="1" t="str">
        <f>_xlfn.XLOOKUP(C710,Jogos!A:A,Jogos!M:M)</f>
        <v>Brasileiro Sub-17 2023</v>
      </c>
      <c r="E710" s="1">
        <v>12</v>
      </c>
      <c r="F710" t="s">
        <v>191</v>
      </c>
      <c r="I710" s="1">
        <f>IF(IF(H710="",_xlfn.XLOOKUP(C710,Jogos!$A:$A,Jogos!$P:$P)-G710,H710)&lt;0,0,IF(H710="",_xlfn.XLOOKUP(C710,Jogos!$A:$A,Jogos!$P:$P)-G710,H710))</f>
        <v>90</v>
      </c>
    </row>
    <row r="711" spans="1:9" x14ac:dyDescent="0.25">
      <c r="A711" s="2" t="str">
        <f>_xlfn.XLOOKUP(C711,Jogos!A:A,Jogos!B:B)</f>
        <v>https://www.ogol.com.br/jogo.php?id=9665342</v>
      </c>
      <c r="B711" s="1">
        <v>710</v>
      </c>
      <c r="C711" s="1">
        <v>229</v>
      </c>
      <c r="D711" s="1" t="str">
        <f>_xlfn.XLOOKUP(C711,Jogos!A:A,Jogos!M:M)</f>
        <v>Brasileiro Sub-17 2023</v>
      </c>
      <c r="E711" s="1">
        <v>14</v>
      </c>
      <c r="F711" t="s">
        <v>195</v>
      </c>
      <c r="G711" s="1">
        <v>61</v>
      </c>
      <c r="I711" s="1">
        <f>IF(IF(H711="",_xlfn.XLOOKUP(C711,Jogos!$A:$A,Jogos!$P:$P)-G711,H711)&lt;0,0,IF(H711="",_xlfn.XLOOKUP(C711,Jogos!$A:$A,Jogos!$P:$P)-G711,H711))</f>
        <v>29</v>
      </c>
    </row>
    <row r="712" spans="1:9" x14ac:dyDescent="0.25">
      <c r="A712" s="2" t="str">
        <f>_xlfn.XLOOKUP(C712,Jogos!A:A,Jogos!B:B)</f>
        <v>https://www.ogol.com.br/jogo.php?id=9665342</v>
      </c>
      <c r="B712" s="1">
        <v>711</v>
      </c>
      <c r="C712" s="1">
        <v>229</v>
      </c>
      <c r="D712" s="1" t="str">
        <f>_xlfn.XLOOKUP(C712,Jogos!A:A,Jogos!M:M)</f>
        <v>Brasileiro Sub-17 2023</v>
      </c>
      <c r="E712" s="1">
        <v>13</v>
      </c>
      <c r="F712" t="s">
        <v>190</v>
      </c>
      <c r="I712" s="1">
        <f>IF(IF(H712="",_xlfn.XLOOKUP(C712,Jogos!$A:$A,Jogos!$P:$P)-G712,H712)&lt;0,0,IF(H712="",_xlfn.XLOOKUP(C712,Jogos!$A:$A,Jogos!$P:$P)-G712,H712))</f>
        <v>90</v>
      </c>
    </row>
    <row r="713" spans="1:9" x14ac:dyDescent="0.25">
      <c r="A713" s="2" t="str">
        <f>_xlfn.XLOOKUP(C713,Jogos!A:A,Jogos!B:B)</f>
        <v>https://www.ogol.com.br/jogo.php?id=9665342</v>
      </c>
      <c r="B713" s="1">
        <v>712</v>
      </c>
      <c r="C713" s="1">
        <v>229</v>
      </c>
      <c r="D713" s="1" t="str">
        <f>_xlfn.XLOOKUP(C713,Jogos!A:A,Jogos!M:M)</f>
        <v>Brasileiro Sub-17 2023</v>
      </c>
      <c r="E713" s="1">
        <v>15</v>
      </c>
      <c r="F713" t="s">
        <v>135</v>
      </c>
      <c r="I713" s="1">
        <f>IF(IF(H713="",_xlfn.XLOOKUP(C713,Jogos!$A:$A,Jogos!$P:$P)-G713,H713)&lt;0,0,IF(H713="",_xlfn.XLOOKUP(C713,Jogos!$A:$A,Jogos!$P:$P)-G713,H713))</f>
        <v>90</v>
      </c>
    </row>
    <row r="714" spans="1:9" x14ac:dyDescent="0.25">
      <c r="A714" s="2" t="str">
        <f>_xlfn.XLOOKUP(C714,Jogos!A:A,Jogos!B:B)</f>
        <v>https://www.ogol.com.br/jogo.php?id=9665342</v>
      </c>
      <c r="B714" s="1">
        <v>713</v>
      </c>
      <c r="C714" s="1">
        <v>229</v>
      </c>
      <c r="D714" s="1" t="str">
        <f>_xlfn.XLOOKUP(C714,Jogos!A:A,Jogos!M:M)</f>
        <v>Brasileiro Sub-17 2023</v>
      </c>
      <c r="E714" s="1">
        <v>22</v>
      </c>
      <c r="F714" t="s">
        <v>189</v>
      </c>
      <c r="G714" s="1">
        <v>70</v>
      </c>
      <c r="I714" s="1">
        <f>IF(IF(H714="",_xlfn.XLOOKUP(C714,Jogos!$A:$A,Jogos!$P:$P)-G714,H714)&lt;0,0,IF(H714="",_xlfn.XLOOKUP(C714,Jogos!$A:$A,Jogos!$P:$P)-G714,H714))</f>
        <v>20</v>
      </c>
    </row>
    <row r="715" spans="1:9" x14ac:dyDescent="0.25">
      <c r="A715" s="2" t="str">
        <f>_xlfn.XLOOKUP(C715,Jogos!A:A,Jogos!B:B)</f>
        <v>https://www.ogol.com.br/jogo.php?id=9665342</v>
      </c>
      <c r="B715" s="1">
        <v>714</v>
      </c>
      <c r="C715" s="1">
        <v>229</v>
      </c>
      <c r="D715" s="1" t="str">
        <f>_xlfn.XLOOKUP(C715,Jogos!A:A,Jogos!M:M)</f>
        <v>Brasileiro Sub-17 2023</v>
      </c>
      <c r="E715" s="1">
        <v>16</v>
      </c>
      <c r="F715" t="s">
        <v>194</v>
      </c>
      <c r="G715" s="1">
        <v>70</v>
      </c>
      <c r="I715" s="1">
        <f>IF(IF(H715="",_xlfn.XLOOKUP(C715,Jogos!$A:$A,Jogos!$P:$P)-G715,H715)&lt;0,0,IF(H715="",_xlfn.XLOOKUP(C715,Jogos!$A:$A,Jogos!$P:$P)-G715,H715))</f>
        <v>20</v>
      </c>
    </row>
    <row r="716" spans="1:9" x14ac:dyDescent="0.25">
      <c r="A716" s="2" t="str">
        <f>_xlfn.XLOOKUP(C716,Jogos!A:A,Jogos!B:B)</f>
        <v>https://www.ogol.com.br/jogo.php?id=9665342</v>
      </c>
      <c r="B716" s="1">
        <v>715</v>
      </c>
      <c r="C716" s="1">
        <v>229</v>
      </c>
      <c r="D716" s="1" t="str">
        <f>_xlfn.XLOOKUP(C716,Jogos!A:A,Jogos!M:M)</f>
        <v>Brasileiro Sub-17 2023</v>
      </c>
      <c r="E716" s="1">
        <v>17</v>
      </c>
      <c r="F716" t="s">
        <v>188</v>
      </c>
      <c r="G716" s="1">
        <v>81</v>
      </c>
      <c r="I716" s="1">
        <f>IF(IF(H716="",_xlfn.XLOOKUP(C716,Jogos!$A:$A,Jogos!$P:$P)-G716,H716)&lt;0,0,IF(H716="",_xlfn.XLOOKUP(C716,Jogos!$A:$A,Jogos!$P:$P)-G716,H716))</f>
        <v>9</v>
      </c>
    </row>
    <row r="717" spans="1:9" x14ac:dyDescent="0.25">
      <c r="A717" s="2" t="str">
        <f>_xlfn.XLOOKUP(C717,Jogos!A:A,Jogos!B:B)</f>
        <v>https://www.ogol.com.br/jogo.php?id=9665342</v>
      </c>
      <c r="B717" s="1">
        <v>716</v>
      </c>
      <c r="C717" s="1">
        <v>229</v>
      </c>
      <c r="D717" s="1" t="str">
        <f>_xlfn.XLOOKUP(C717,Jogos!A:A,Jogos!M:M)</f>
        <v>Brasileiro Sub-17 2023</v>
      </c>
      <c r="E717" s="1">
        <v>18</v>
      </c>
      <c r="F717" t="s">
        <v>193</v>
      </c>
      <c r="I717" s="1">
        <f>IF(IF(H717="",_xlfn.XLOOKUP(C717,Jogos!$A:$A,Jogos!$P:$P)-G717,H717)&lt;0,0,IF(H717="",_xlfn.XLOOKUP(C717,Jogos!$A:$A,Jogos!$P:$P)-G717,H717))</f>
        <v>90</v>
      </c>
    </row>
    <row r="718" spans="1:9" x14ac:dyDescent="0.25">
      <c r="A718" s="2" t="str">
        <f>_xlfn.XLOOKUP(C718,Jogos!A:A,Jogos!B:B)</f>
        <v>https://www.ogol.com.br/jogo.php?id=9665342</v>
      </c>
      <c r="B718" s="1">
        <v>717</v>
      </c>
      <c r="C718" s="1">
        <v>229</v>
      </c>
      <c r="D718" s="1" t="str">
        <f>_xlfn.XLOOKUP(C718,Jogos!A:A,Jogos!M:M)</f>
        <v>Brasileiro Sub-17 2023</v>
      </c>
      <c r="E718" s="1">
        <v>21</v>
      </c>
      <c r="F718" t="s">
        <v>187</v>
      </c>
      <c r="I718" s="1">
        <f>IF(IF(H718="",_xlfn.XLOOKUP(C718,Jogos!$A:$A,Jogos!$P:$P)-G718,H718)&lt;0,0,IF(H718="",_xlfn.XLOOKUP(C718,Jogos!$A:$A,Jogos!$P:$P)-G718,H718))</f>
        <v>90</v>
      </c>
    </row>
    <row r="719" spans="1:9" x14ac:dyDescent="0.25">
      <c r="A719" s="2" t="str">
        <f>_xlfn.XLOOKUP(C719,Jogos!A:A,Jogos!B:B)</f>
        <v>https://www.ogol.com.br/jogo.php?id=9665342</v>
      </c>
      <c r="B719" s="1">
        <v>718</v>
      </c>
      <c r="C719" s="1">
        <v>229</v>
      </c>
      <c r="D719" s="1" t="str">
        <f>_xlfn.XLOOKUP(C719,Jogos!A:A,Jogos!M:M)</f>
        <v>Brasileiro Sub-17 2023</v>
      </c>
      <c r="E719" s="1">
        <v>23</v>
      </c>
      <c r="F719" t="s">
        <v>133</v>
      </c>
      <c r="I719" s="1">
        <f>IF(IF(H719="",_xlfn.XLOOKUP(C719,Jogos!$A:$A,Jogos!$P:$P)-G719,H719)&lt;0,0,IF(H719="",_xlfn.XLOOKUP(C719,Jogos!$A:$A,Jogos!$P:$P)-G719,H719))</f>
        <v>90</v>
      </c>
    </row>
    <row r="720" spans="1:9" x14ac:dyDescent="0.25">
      <c r="A720" s="2" t="str">
        <f>_xlfn.XLOOKUP(C720,Jogos!A:A,Jogos!B:B)</f>
        <v>https://www.ogol.com.br/jogo.php?id=9665342</v>
      </c>
      <c r="B720" s="1">
        <v>719</v>
      </c>
      <c r="C720" s="1">
        <v>229</v>
      </c>
      <c r="D720" s="1" t="str">
        <f>_xlfn.XLOOKUP(C720,Jogos!A:A,Jogos!M:M)</f>
        <v>Brasileiro Sub-17 2023</v>
      </c>
      <c r="E720" s="1">
        <v>19</v>
      </c>
      <c r="F720" t="s">
        <v>132</v>
      </c>
      <c r="G720" s="1">
        <v>61</v>
      </c>
      <c r="I720" s="1">
        <f>IF(IF(H720="",_xlfn.XLOOKUP(C720,Jogos!$A:$A,Jogos!$P:$P)-G720,H720)&lt;0,0,IF(H720="",_xlfn.XLOOKUP(C720,Jogos!$A:$A,Jogos!$P:$P)-G720,H720))</f>
        <v>29</v>
      </c>
    </row>
    <row r="721" spans="1:9" x14ac:dyDescent="0.25">
      <c r="A721" s="2" t="str">
        <f>_xlfn.XLOOKUP(C721,Jogos!A:A,Jogos!B:B)</f>
        <v>https://www.ogol.com.br/jogo.php?id=9665342</v>
      </c>
      <c r="B721" s="1">
        <v>720</v>
      </c>
      <c r="C721" s="1">
        <v>229</v>
      </c>
      <c r="D721" s="1" t="str">
        <f>_xlfn.XLOOKUP(C721,Jogos!A:A,Jogos!M:M)</f>
        <v>Brasileiro Sub-17 2023</v>
      </c>
      <c r="E721" s="1">
        <v>20</v>
      </c>
      <c r="F721" t="s">
        <v>192</v>
      </c>
      <c r="G721" s="1">
        <v>81</v>
      </c>
      <c r="I721" s="1">
        <f>IF(IF(H721="",_xlfn.XLOOKUP(C721,Jogos!$A:$A,Jogos!$P:$P)-G721,H721)&lt;0,0,IF(H721="",_xlfn.XLOOKUP(C721,Jogos!$A:$A,Jogos!$P:$P)-G721,H721))</f>
        <v>9</v>
      </c>
    </row>
    <row r="722" spans="1:9" x14ac:dyDescent="0.25">
      <c r="A722" s="2" t="str">
        <f>_xlfn.XLOOKUP(C722,Jogos!A:A,Jogos!B:B)</f>
        <v>https://www.ogol.com.br/jogo.php?id=9723357</v>
      </c>
      <c r="B722" s="1">
        <v>721</v>
      </c>
      <c r="C722" s="1">
        <v>230</v>
      </c>
      <c r="D722" s="1" t="str">
        <f>_xlfn.XLOOKUP(C722,Jogos!A:A,Jogos!M:M)</f>
        <v>Paulista Sub-17 2023</v>
      </c>
      <c r="E722" s="1">
        <v>1</v>
      </c>
      <c r="F722" t="s">
        <v>124</v>
      </c>
      <c r="I722" s="1">
        <f>IF(IF(H722="",_xlfn.XLOOKUP(C722,Jogos!$A:$A,Jogos!$P:$P)-G722,H722)&lt;0,0,IF(H722="",_xlfn.XLOOKUP(C722,Jogos!$A:$A,Jogos!$P:$P)-G722,H722))</f>
        <v>90</v>
      </c>
    </row>
    <row r="723" spans="1:9" x14ac:dyDescent="0.25">
      <c r="A723" s="2" t="str">
        <f>_xlfn.XLOOKUP(C723,Jogos!A:A,Jogos!B:B)</f>
        <v>https://www.ogol.com.br/jogo.php?id=9723357</v>
      </c>
      <c r="B723" s="1">
        <v>722</v>
      </c>
      <c r="C723" s="1">
        <v>230</v>
      </c>
      <c r="D723" s="1" t="str">
        <f>_xlfn.XLOOKUP(C723,Jogos!A:A,Jogos!M:M)</f>
        <v>Paulista Sub-17 2023</v>
      </c>
      <c r="E723" s="1">
        <v>2</v>
      </c>
      <c r="F723" t="s">
        <v>223</v>
      </c>
      <c r="H723" s="1">
        <v>76</v>
      </c>
      <c r="I723" s="1">
        <f>IF(IF(H723="",_xlfn.XLOOKUP(C723,Jogos!$A:$A,Jogos!$P:$P)-G723,H723)&lt;0,0,IF(H723="",_xlfn.XLOOKUP(C723,Jogos!$A:$A,Jogos!$P:$P)-G723,H723))</f>
        <v>76</v>
      </c>
    </row>
    <row r="724" spans="1:9" x14ac:dyDescent="0.25">
      <c r="A724" s="2" t="str">
        <f>_xlfn.XLOOKUP(C724,Jogos!A:A,Jogos!B:B)</f>
        <v>https://www.ogol.com.br/jogo.php?id=9723357</v>
      </c>
      <c r="B724" s="1">
        <v>723</v>
      </c>
      <c r="C724" s="1">
        <v>230</v>
      </c>
      <c r="D724" s="1" t="str">
        <f>_xlfn.XLOOKUP(C724,Jogos!A:A,Jogos!M:M)</f>
        <v>Paulista Sub-17 2023</v>
      </c>
      <c r="E724" s="1">
        <v>3</v>
      </c>
      <c r="F724" t="s">
        <v>125</v>
      </c>
      <c r="I724" s="1">
        <f>IF(IF(H724="",_xlfn.XLOOKUP(C724,Jogos!$A:$A,Jogos!$P:$P)-G724,H724)&lt;0,0,IF(H724="",_xlfn.XLOOKUP(C724,Jogos!$A:$A,Jogos!$P:$P)-G724,H724))</f>
        <v>90</v>
      </c>
    </row>
    <row r="725" spans="1:9" x14ac:dyDescent="0.25">
      <c r="A725" s="2" t="str">
        <f>_xlfn.XLOOKUP(C725,Jogos!A:A,Jogos!B:B)</f>
        <v>https://www.ogol.com.br/jogo.php?id=9723357</v>
      </c>
      <c r="B725" s="1">
        <v>724</v>
      </c>
      <c r="C725" s="1">
        <v>230</v>
      </c>
      <c r="D725" s="1" t="str">
        <f>_xlfn.XLOOKUP(C725,Jogos!A:A,Jogos!M:M)</f>
        <v>Paulista Sub-17 2023</v>
      </c>
      <c r="E725" s="1">
        <v>4</v>
      </c>
      <c r="F725" t="s">
        <v>126</v>
      </c>
      <c r="I725" s="1">
        <f>IF(IF(H725="",_xlfn.XLOOKUP(C725,Jogos!$A:$A,Jogos!$P:$P)-G725,H725)&lt;0,0,IF(H725="",_xlfn.XLOOKUP(C725,Jogos!$A:$A,Jogos!$P:$P)-G725,H725))</f>
        <v>90</v>
      </c>
    </row>
    <row r="726" spans="1:9" x14ac:dyDescent="0.25">
      <c r="A726" s="2" t="str">
        <f>_xlfn.XLOOKUP(C726,Jogos!A:A,Jogos!B:B)</f>
        <v>https://www.ogol.com.br/jogo.php?id=9723357</v>
      </c>
      <c r="B726" s="1">
        <v>725</v>
      </c>
      <c r="C726" s="1">
        <v>230</v>
      </c>
      <c r="D726" s="1" t="str">
        <f>_xlfn.XLOOKUP(C726,Jogos!A:A,Jogos!M:M)</f>
        <v>Paulista Sub-17 2023</v>
      </c>
      <c r="E726" s="1">
        <v>5</v>
      </c>
      <c r="F726" t="s">
        <v>137</v>
      </c>
      <c r="H726" s="1">
        <v>76</v>
      </c>
      <c r="I726" s="1">
        <f>IF(IF(H726="",_xlfn.XLOOKUP(C726,Jogos!$A:$A,Jogos!$P:$P)-G726,H726)&lt;0,0,IF(H726="",_xlfn.XLOOKUP(C726,Jogos!$A:$A,Jogos!$P:$P)-G726,H726))</f>
        <v>76</v>
      </c>
    </row>
    <row r="727" spans="1:9" x14ac:dyDescent="0.25">
      <c r="A727" s="2" t="str">
        <f>_xlfn.XLOOKUP(C727,Jogos!A:A,Jogos!B:B)</f>
        <v>https://www.ogol.com.br/jogo.php?id=9723357</v>
      </c>
      <c r="B727" s="1">
        <v>726</v>
      </c>
      <c r="C727" s="1">
        <v>230</v>
      </c>
      <c r="D727" s="1" t="str">
        <f>_xlfn.XLOOKUP(C727,Jogos!A:A,Jogos!M:M)</f>
        <v>Paulista Sub-17 2023</v>
      </c>
      <c r="E727" s="1">
        <v>6</v>
      </c>
      <c r="F727" t="s">
        <v>194</v>
      </c>
      <c r="I727" s="1">
        <f>IF(IF(H727="",_xlfn.XLOOKUP(C727,Jogos!$A:$A,Jogos!$P:$P)-G727,H727)&lt;0,0,IF(H727="",_xlfn.XLOOKUP(C727,Jogos!$A:$A,Jogos!$P:$P)-G727,H727))</f>
        <v>90</v>
      </c>
    </row>
    <row r="728" spans="1:9" x14ac:dyDescent="0.25">
      <c r="A728" s="2" t="str">
        <f>_xlfn.XLOOKUP(C728,Jogos!A:A,Jogos!B:B)</f>
        <v>https://www.ogol.com.br/jogo.php?id=9723357</v>
      </c>
      <c r="B728" s="1">
        <v>727</v>
      </c>
      <c r="C728" s="1">
        <v>230</v>
      </c>
      <c r="D728" s="1" t="str">
        <f>_xlfn.XLOOKUP(C728,Jogos!A:A,Jogos!M:M)</f>
        <v>Paulista Sub-17 2023</v>
      </c>
      <c r="E728" s="1">
        <v>7</v>
      </c>
      <c r="F728" t="s">
        <v>131</v>
      </c>
      <c r="H728" s="1">
        <v>81</v>
      </c>
      <c r="I728" s="1">
        <f>IF(IF(H728="",_xlfn.XLOOKUP(C728,Jogos!$A:$A,Jogos!$P:$P)-G728,H728)&lt;0,0,IF(H728="",_xlfn.XLOOKUP(C728,Jogos!$A:$A,Jogos!$P:$P)-G728,H728))</f>
        <v>81</v>
      </c>
    </row>
    <row r="729" spans="1:9" x14ac:dyDescent="0.25">
      <c r="A729" s="2" t="str">
        <f>_xlfn.XLOOKUP(C729,Jogos!A:A,Jogos!B:B)</f>
        <v>https://www.ogol.com.br/jogo.php?id=9723357</v>
      </c>
      <c r="B729" s="1">
        <v>728</v>
      </c>
      <c r="C729" s="1">
        <v>230</v>
      </c>
      <c r="D729" s="1" t="str">
        <f>_xlfn.XLOOKUP(C729,Jogos!A:A,Jogos!M:M)</f>
        <v>Paulista Sub-17 2023</v>
      </c>
      <c r="E729" s="1">
        <v>10</v>
      </c>
      <c r="F729" t="s">
        <v>130</v>
      </c>
      <c r="I729" s="1">
        <f>IF(IF(H729="",_xlfn.XLOOKUP(C729,Jogos!$A:$A,Jogos!$P:$P)-G729,H729)&lt;0,0,IF(H729="",_xlfn.XLOOKUP(C729,Jogos!$A:$A,Jogos!$P:$P)-G729,H729))</f>
        <v>90</v>
      </c>
    </row>
    <row r="730" spans="1:9" x14ac:dyDescent="0.25">
      <c r="A730" s="2" t="str">
        <f>_xlfn.XLOOKUP(C730,Jogos!A:A,Jogos!B:B)</f>
        <v>https://www.ogol.com.br/jogo.php?id=9723357</v>
      </c>
      <c r="B730" s="1">
        <v>729</v>
      </c>
      <c r="C730" s="1">
        <v>230</v>
      </c>
      <c r="D730" s="1" t="str">
        <f>_xlfn.XLOOKUP(C730,Jogos!A:A,Jogos!M:M)</f>
        <v>Paulista Sub-17 2023</v>
      </c>
      <c r="E730" s="1">
        <v>11</v>
      </c>
      <c r="F730" t="s">
        <v>139</v>
      </c>
      <c r="I730" s="1">
        <f>IF(IF(H730="",_xlfn.XLOOKUP(C730,Jogos!$A:$A,Jogos!$P:$P)-G730,H730)&lt;0,0,IF(H730="",_xlfn.XLOOKUP(C730,Jogos!$A:$A,Jogos!$P:$P)-G730,H730))</f>
        <v>90</v>
      </c>
    </row>
    <row r="731" spans="1:9" x14ac:dyDescent="0.25">
      <c r="A731" s="2" t="str">
        <f>_xlfn.XLOOKUP(C731,Jogos!A:A,Jogos!B:B)</f>
        <v>https://www.ogol.com.br/jogo.php?id=9723357</v>
      </c>
      <c r="B731" s="1">
        <v>730</v>
      </c>
      <c r="C731" s="1">
        <v>230</v>
      </c>
      <c r="D731" s="1" t="str">
        <f>_xlfn.XLOOKUP(C731,Jogos!A:A,Jogos!M:M)</f>
        <v>Paulista Sub-17 2023</v>
      </c>
      <c r="E731" s="1">
        <v>9</v>
      </c>
      <c r="F731" t="s">
        <v>141</v>
      </c>
      <c r="I731" s="1">
        <f>IF(IF(H731="",_xlfn.XLOOKUP(C731,Jogos!$A:$A,Jogos!$P:$P)-G731,H731)&lt;0,0,IF(H731="",_xlfn.XLOOKUP(C731,Jogos!$A:$A,Jogos!$P:$P)-G731,H731))</f>
        <v>90</v>
      </c>
    </row>
    <row r="732" spans="1:9" x14ac:dyDescent="0.25">
      <c r="A732" s="2" t="str">
        <f>_xlfn.XLOOKUP(C732,Jogos!A:A,Jogos!B:B)</f>
        <v>https://www.ogol.com.br/jogo.php?id=9723357</v>
      </c>
      <c r="B732" s="1">
        <v>731</v>
      </c>
      <c r="C732" s="1">
        <v>230</v>
      </c>
      <c r="D732" s="1" t="str">
        <f>_xlfn.XLOOKUP(C732,Jogos!A:A,Jogos!M:M)</f>
        <v>Paulista Sub-17 2023</v>
      </c>
      <c r="E732" s="1">
        <v>8</v>
      </c>
      <c r="F732" t="s">
        <v>192</v>
      </c>
      <c r="H732" s="1">
        <v>41</v>
      </c>
      <c r="I732" s="1">
        <f>IF(IF(H732="",_xlfn.XLOOKUP(C732,Jogos!$A:$A,Jogos!$P:$P)-G732,H732)&lt;0,0,IF(H732="",_xlfn.XLOOKUP(C732,Jogos!$A:$A,Jogos!$P:$P)-G732,H732))</f>
        <v>41</v>
      </c>
    </row>
    <row r="733" spans="1:9" x14ac:dyDescent="0.25">
      <c r="A733" s="2" t="str">
        <f>_xlfn.XLOOKUP(C733,Jogos!A:A,Jogos!B:B)</f>
        <v>https://www.ogol.com.br/jogo.php?id=9723357</v>
      </c>
      <c r="B733" s="1">
        <v>732</v>
      </c>
      <c r="C733" s="1">
        <v>230</v>
      </c>
      <c r="D733" s="1" t="str">
        <f>_xlfn.XLOOKUP(C733,Jogos!A:A,Jogos!M:M)</f>
        <v>Paulista Sub-17 2023</v>
      </c>
      <c r="E733" s="1">
        <v>12</v>
      </c>
      <c r="F733" t="s">
        <v>191</v>
      </c>
      <c r="I733" s="1">
        <f>IF(IF(H733="",_xlfn.XLOOKUP(C733,Jogos!$A:$A,Jogos!$P:$P)-G733,H733)&lt;0,0,IF(H733="",_xlfn.XLOOKUP(C733,Jogos!$A:$A,Jogos!$P:$P)-G733,H733))</f>
        <v>90</v>
      </c>
    </row>
    <row r="734" spans="1:9" x14ac:dyDescent="0.25">
      <c r="A734" s="2" t="str">
        <f>_xlfn.XLOOKUP(C734,Jogos!A:A,Jogos!B:B)</f>
        <v>https://www.ogol.com.br/jogo.php?id=9723357</v>
      </c>
      <c r="B734" s="1">
        <v>733</v>
      </c>
      <c r="C734" s="1">
        <v>230</v>
      </c>
      <c r="D734" s="1" t="str">
        <f>_xlfn.XLOOKUP(C734,Jogos!A:A,Jogos!M:M)</f>
        <v>Paulista Sub-17 2023</v>
      </c>
      <c r="E734" s="1">
        <v>13</v>
      </c>
      <c r="F734" t="s">
        <v>190</v>
      </c>
      <c r="I734" s="1">
        <f>IF(IF(H734="",_xlfn.XLOOKUP(C734,Jogos!$A:$A,Jogos!$P:$P)-G734,H734)&lt;0,0,IF(H734="",_xlfn.XLOOKUP(C734,Jogos!$A:$A,Jogos!$P:$P)-G734,H734))</f>
        <v>90</v>
      </c>
    </row>
    <row r="735" spans="1:9" x14ac:dyDescent="0.25">
      <c r="A735" s="2" t="str">
        <f>_xlfn.XLOOKUP(C735,Jogos!A:A,Jogos!B:B)</f>
        <v>https://www.ogol.com.br/jogo.php?id=9723357</v>
      </c>
      <c r="B735" s="1">
        <v>734</v>
      </c>
      <c r="C735" s="1">
        <v>230</v>
      </c>
      <c r="D735" s="1" t="str">
        <f>_xlfn.XLOOKUP(C735,Jogos!A:A,Jogos!M:M)</f>
        <v>Paulista Sub-17 2023</v>
      </c>
      <c r="E735" s="1">
        <v>14</v>
      </c>
      <c r="F735" t="s">
        <v>135</v>
      </c>
      <c r="I735" s="1">
        <f>IF(IF(H735="",_xlfn.XLOOKUP(C735,Jogos!$A:$A,Jogos!$P:$P)-G735,H735)&lt;0,0,IF(H735="",_xlfn.XLOOKUP(C735,Jogos!$A:$A,Jogos!$P:$P)-G735,H735))</f>
        <v>90</v>
      </c>
    </row>
    <row r="736" spans="1:9" x14ac:dyDescent="0.25">
      <c r="A736" s="2" t="str">
        <f>_xlfn.XLOOKUP(C736,Jogos!A:A,Jogos!B:B)</f>
        <v>https://www.ogol.com.br/jogo.php?id=9723357</v>
      </c>
      <c r="B736" s="1">
        <v>735</v>
      </c>
      <c r="C736" s="1">
        <v>230</v>
      </c>
      <c r="D736" s="1" t="str">
        <f>_xlfn.XLOOKUP(C736,Jogos!A:A,Jogos!M:M)</f>
        <v>Paulista Sub-17 2023</v>
      </c>
      <c r="E736" s="1">
        <v>15</v>
      </c>
      <c r="F736" t="s">
        <v>189</v>
      </c>
      <c r="H736" s="1">
        <v>76</v>
      </c>
      <c r="I736" s="1">
        <f>IF(IF(H736="",_xlfn.XLOOKUP(C736,Jogos!$A:$A,Jogos!$P:$P)-G736,H736)&lt;0,0,IF(H736="",_xlfn.XLOOKUP(C736,Jogos!$A:$A,Jogos!$P:$P)-G736,H736))</f>
        <v>76</v>
      </c>
    </row>
    <row r="737" spans="1:9" x14ac:dyDescent="0.25">
      <c r="A737" s="2" t="str">
        <f>_xlfn.XLOOKUP(C737,Jogos!A:A,Jogos!B:B)</f>
        <v>https://www.ogol.com.br/jogo.php?id=9723357</v>
      </c>
      <c r="B737" s="1">
        <v>736</v>
      </c>
      <c r="C737" s="1">
        <v>230</v>
      </c>
      <c r="D737" s="1" t="str">
        <f>_xlfn.XLOOKUP(C737,Jogos!A:A,Jogos!M:M)</f>
        <v>Paulista Sub-17 2023</v>
      </c>
      <c r="E737" s="1">
        <v>16</v>
      </c>
      <c r="F737" t="s">
        <v>188</v>
      </c>
      <c r="H737" s="1">
        <v>41</v>
      </c>
      <c r="I737" s="1">
        <f>IF(IF(H737="",_xlfn.XLOOKUP(C737,Jogos!$A:$A,Jogos!$P:$P)-G737,H737)&lt;0,0,IF(H737="",_xlfn.XLOOKUP(C737,Jogos!$A:$A,Jogos!$P:$P)-G737,H737))</f>
        <v>41</v>
      </c>
    </row>
    <row r="738" spans="1:9" x14ac:dyDescent="0.25">
      <c r="A738" s="2" t="str">
        <f>_xlfn.XLOOKUP(C738,Jogos!A:A,Jogos!B:B)</f>
        <v>https://www.ogol.com.br/jogo.php?id=9723357</v>
      </c>
      <c r="B738" s="1">
        <v>737</v>
      </c>
      <c r="C738" s="1">
        <v>230</v>
      </c>
      <c r="D738" s="1" t="str">
        <f>_xlfn.XLOOKUP(C738,Jogos!A:A,Jogos!M:M)</f>
        <v>Paulista Sub-17 2023</v>
      </c>
      <c r="E738" s="1">
        <v>17</v>
      </c>
      <c r="F738" t="s">
        <v>224</v>
      </c>
      <c r="H738" s="1">
        <v>81</v>
      </c>
      <c r="I738" s="1">
        <f>IF(IF(H738="",_xlfn.XLOOKUP(C738,Jogos!$A:$A,Jogos!$P:$P)-G738,H738)&lt;0,0,IF(H738="",_xlfn.XLOOKUP(C738,Jogos!$A:$A,Jogos!$P:$P)-G738,H738))</f>
        <v>81</v>
      </c>
    </row>
    <row r="739" spans="1:9" x14ac:dyDescent="0.25">
      <c r="A739" s="2" t="str">
        <f>_xlfn.XLOOKUP(C739,Jogos!A:A,Jogos!B:B)</f>
        <v>https://www.ogol.com.br/jogo.php?id=9723357</v>
      </c>
      <c r="B739" s="1">
        <v>738</v>
      </c>
      <c r="C739" s="1">
        <v>230</v>
      </c>
      <c r="D739" s="1" t="str">
        <f>_xlfn.XLOOKUP(C739,Jogos!A:A,Jogos!M:M)</f>
        <v>Paulista Sub-17 2023</v>
      </c>
      <c r="E739" s="1">
        <v>18</v>
      </c>
      <c r="F739" t="s">
        <v>187</v>
      </c>
      <c r="I739" s="1">
        <f>IF(IF(H739="",_xlfn.XLOOKUP(C739,Jogos!$A:$A,Jogos!$P:$P)-G739,H739)&lt;0,0,IF(H739="",_xlfn.XLOOKUP(C739,Jogos!$A:$A,Jogos!$P:$P)-G739,H739))</f>
        <v>90</v>
      </c>
    </row>
    <row r="740" spans="1:9" x14ac:dyDescent="0.25">
      <c r="A740" s="2" t="str">
        <f>_xlfn.XLOOKUP(C740,Jogos!A:A,Jogos!B:B)</f>
        <v>https://www.ogol.com.br/jogo.php?id=9723357</v>
      </c>
      <c r="B740" s="1">
        <v>739</v>
      </c>
      <c r="C740" s="1">
        <v>230</v>
      </c>
      <c r="D740" s="1" t="str">
        <f>_xlfn.XLOOKUP(C740,Jogos!A:A,Jogos!M:M)</f>
        <v>Paulista Sub-17 2023</v>
      </c>
      <c r="E740" s="1">
        <v>19</v>
      </c>
      <c r="F740" t="s">
        <v>129</v>
      </c>
      <c r="H740" s="1">
        <v>76</v>
      </c>
      <c r="I740" s="1">
        <f>IF(IF(H740="",_xlfn.XLOOKUP(C740,Jogos!$A:$A,Jogos!$P:$P)-G740,H740)&lt;0,0,IF(H740="",_xlfn.XLOOKUP(C740,Jogos!$A:$A,Jogos!$P:$P)-G740,H740))</f>
        <v>76</v>
      </c>
    </row>
    <row r="741" spans="1:9" x14ac:dyDescent="0.25">
      <c r="A741" s="2" t="str">
        <f>_xlfn.XLOOKUP(C741,Jogos!A:A,Jogos!B:B)</f>
        <v>https://www.ogol.com.br/jogo.php?id=9723357</v>
      </c>
      <c r="B741" s="1">
        <v>740</v>
      </c>
      <c r="C741" s="1">
        <v>230</v>
      </c>
      <c r="D741" s="1" t="str">
        <f>_xlfn.XLOOKUP(C741,Jogos!A:A,Jogos!M:M)</f>
        <v>Paulista Sub-17 2023</v>
      </c>
      <c r="E741" s="1">
        <v>20</v>
      </c>
      <c r="F741" t="s">
        <v>133</v>
      </c>
      <c r="I741" s="1">
        <f>IF(IF(H741="",_xlfn.XLOOKUP(C741,Jogos!$A:$A,Jogos!$P:$P)-G741,H741)&lt;0,0,IF(H741="",_xlfn.XLOOKUP(C741,Jogos!$A:$A,Jogos!$P:$P)-G741,H741))</f>
        <v>90</v>
      </c>
    </row>
    <row r="742" spans="1:9" x14ac:dyDescent="0.25">
      <c r="A742" s="2" t="str">
        <f>_xlfn.XLOOKUP(C742,Jogos!A:A,Jogos!B:B)</f>
        <v>https://www.ogol.com.br/jogo.php?id=9723357</v>
      </c>
      <c r="B742" s="1">
        <v>741</v>
      </c>
      <c r="C742" s="1">
        <v>230</v>
      </c>
      <c r="D742" s="1" t="str">
        <f>_xlfn.XLOOKUP(C742,Jogos!A:A,Jogos!M:M)</f>
        <v>Paulista Sub-17 2023</v>
      </c>
      <c r="E742" s="1">
        <v>1</v>
      </c>
      <c r="F742" t="s">
        <v>124</v>
      </c>
      <c r="I742" s="1">
        <f>IF(IF(H742="",_xlfn.XLOOKUP(C742,Jogos!$A:$A,Jogos!$P:$P)-G742,H742)&lt;0,0,IF(H742="",_xlfn.XLOOKUP(C742,Jogos!$A:$A,Jogos!$P:$P)-G742,H742))</f>
        <v>90</v>
      </c>
    </row>
    <row r="743" spans="1:9" x14ac:dyDescent="0.25">
      <c r="A743" s="2" t="str">
        <f>_xlfn.XLOOKUP(C743,Jogos!A:A,Jogos!B:B)</f>
        <v>https://www.ogol.com.br/jogo.php?id=9724976</v>
      </c>
      <c r="B743" s="1">
        <v>742</v>
      </c>
      <c r="C743" s="1">
        <v>231</v>
      </c>
      <c r="D743" s="1" t="str">
        <f>_xlfn.XLOOKUP(C743,Jogos!A:A,Jogos!M:M)</f>
        <v>Brasileiro Sub-17 2023</v>
      </c>
      <c r="E743" s="1">
        <v>1</v>
      </c>
      <c r="F743" t="s">
        <v>124</v>
      </c>
      <c r="I743" s="1">
        <f>IF(IF(H743="",_xlfn.XLOOKUP(C743,Jogos!$A:$A,Jogos!$P:$P)-G743,H743)&lt;0,0,IF(H743="",_xlfn.XLOOKUP(C743,Jogos!$A:$A,Jogos!$P:$P)-G743,H743))</f>
        <v>90</v>
      </c>
    </row>
    <row r="744" spans="1:9" x14ac:dyDescent="0.25">
      <c r="A744" s="2" t="str">
        <f>_xlfn.XLOOKUP(C744,Jogos!A:A,Jogos!B:B)</f>
        <v>https://www.ogol.com.br/jogo.php?id=9724976</v>
      </c>
      <c r="B744" s="1">
        <v>743</v>
      </c>
      <c r="C744" s="1">
        <v>231</v>
      </c>
      <c r="D744" s="1" t="str">
        <f>_xlfn.XLOOKUP(C744,Jogos!A:A,Jogos!M:M)</f>
        <v>Brasileiro Sub-17 2023</v>
      </c>
      <c r="E744" s="1">
        <v>2</v>
      </c>
      <c r="F744" t="s">
        <v>223</v>
      </c>
      <c r="H744" s="1">
        <v>65</v>
      </c>
      <c r="I744" s="1">
        <f>IF(IF(H744="",_xlfn.XLOOKUP(C744,Jogos!$A:$A,Jogos!$P:$P)-G744,H744)&lt;0,0,IF(H744="",_xlfn.XLOOKUP(C744,Jogos!$A:$A,Jogos!$P:$P)-G744,H744))</f>
        <v>65</v>
      </c>
    </row>
    <row r="745" spans="1:9" x14ac:dyDescent="0.25">
      <c r="A745" s="2" t="str">
        <f>_xlfn.XLOOKUP(C745,Jogos!A:A,Jogos!B:B)</f>
        <v>https://www.ogol.com.br/jogo.php?id=9724976</v>
      </c>
      <c r="B745" s="1">
        <v>744</v>
      </c>
      <c r="C745" s="1">
        <v>231</v>
      </c>
      <c r="D745" s="1" t="str">
        <f>_xlfn.XLOOKUP(C745,Jogos!A:A,Jogos!M:M)</f>
        <v>Brasileiro Sub-17 2023</v>
      </c>
      <c r="E745" s="1">
        <v>3</v>
      </c>
      <c r="F745" t="s">
        <v>125</v>
      </c>
      <c r="I745" s="1">
        <f>IF(IF(H745="",_xlfn.XLOOKUP(C745,Jogos!$A:$A,Jogos!$P:$P)-G745,H745)&lt;0,0,IF(H745="",_xlfn.XLOOKUP(C745,Jogos!$A:$A,Jogos!$P:$P)-G745,H745))</f>
        <v>90</v>
      </c>
    </row>
    <row r="746" spans="1:9" x14ac:dyDescent="0.25">
      <c r="A746" s="2" t="str">
        <f>_xlfn.XLOOKUP(C746,Jogos!A:A,Jogos!B:B)</f>
        <v>https://www.ogol.com.br/jogo.php?id=9724976</v>
      </c>
      <c r="B746" s="1">
        <v>745</v>
      </c>
      <c r="C746" s="1">
        <v>231</v>
      </c>
      <c r="D746" s="1" t="str">
        <f>_xlfn.XLOOKUP(C746,Jogos!A:A,Jogos!M:M)</f>
        <v>Brasileiro Sub-17 2023</v>
      </c>
      <c r="E746" s="1">
        <v>4</v>
      </c>
      <c r="F746" t="s">
        <v>126</v>
      </c>
      <c r="I746" s="1">
        <f>IF(IF(H746="",_xlfn.XLOOKUP(C746,Jogos!$A:$A,Jogos!$P:$P)-G746,H746)&lt;0,0,IF(H746="",_xlfn.XLOOKUP(C746,Jogos!$A:$A,Jogos!$P:$P)-G746,H746))</f>
        <v>90</v>
      </c>
    </row>
    <row r="747" spans="1:9" x14ac:dyDescent="0.25">
      <c r="A747" s="2" t="str">
        <f>_xlfn.XLOOKUP(C747,Jogos!A:A,Jogos!B:B)</f>
        <v>https://www.ogol.com.br/jogo.php?id=9724976</v>
      </c>
      <c r="B747" s="1">
        <v>746</v>
      </c>
      <c r="C747" s="1">
        <v>231</v>
      </c>
      <c r="D747" s="1" t="str">
        <f>_xlfn.XLOOKUP(C747,Jogos!A:A,Jogos!M:M)</f>
        <v>Brasileiro Sub-17 2023</v>
      </c>
      <c r="E747" s="1">
        <v>5</v>
      </c>
      <c r="F747" t="s">
        <v>137</v>
      </c>
      <c r="H747" s="1">
        <v>57</v>
      </c>
      <c r="I747" s="1">
        <f>IF(IF(H747="",_xlfn.XLOOKUP(C747,Jogos!$A:$A,Jogos!$P:$P)-G747,H747)&lt;0,0,IF(H747="",_xlfn.XLOOKUP(C747,Jogos!$A:$A,Jogos!$P:$P)-G747,H747))</f>
        <v>57</v>
      </c>
    </row>
    <row r="748" spans="1:9" x14ac:dyDescent="0.25">
      <c r="A748" s="2" t="str">
        <f>_xlfn.XLOOKUP(C748,Jogos!A:A,Jogos!B:B)</f>
        <v>https://www.ogol.com.br/jogo.php?id=9724976</v>
      </c>
      <c r="B748" s="1">
        <v>747</v>
      </c>
      <c r="C748" s="1">
        <v>231</v>
      </c>
      <c r="D748" s="1" t="str">
        <f>_xlfn.XLOOKUP(C748,Jogos!A:A,Jogos!M:M)</f>
        <v>Brasileiro Sub-17 2023</v>
      </c>
      <c r="E748" s="1">
        <v>6</v>
      </c>
      <c r="F748" t="s">
        <v>128</v>
      </c>
      <c r="H748" s="1">
        <v>65</v>
      </c>
      <c r="I748" s="1">
        <f>IF(IF(H748="",_xlfn.XLOOKUP(C748,Jogos!$A:$A,Jogos!$P:$P)-G748,H748)&lt;0,0,IF(H748="",_xlfn.XLOOKUP(C748,Jogos!$A:$A,Jogos!$P:$P)-G748,H748))</f>
        <v>65</v>
      </c>
    </row>
    <row r="749" spans="1:9" x14ac:dyDescent="0.25">
      <c r="A749" s="2" t="str">
        <f>_xlfn.XLOOKUP(C749,Jogos!A:A,Jogos!B:B)</f>
        <v>https://www.ogol.com.br/jogo.php?id=9724976</v>
      </c>
      <c r="B749" s="1">
        <v>748</v>
      </c>
      <c r="C749" s="1">
        <v>231</v>
      </c>
      <c r="D749" s="1" t="str">
        <f>_xlfn.XLOOKUP(C749,Jogos!A:A,Jogos!M:M)</f>
        <v>Brasileiro Sub-17 2023</v>
      </c>
      <c r="E749" s="1">
        <v>7</v>
      </c>
      <c r="F749" t="s">
        <v>131</v>
      </c>
      <c r="I749" s="1">
        <f>IF(IF(H749="",_xlfn.XLOOKUP(C749,Jogos!$A:$A,Jogos!$P:$P)-G749,H749)&lt;0,0,IF(H749="",_xlfn.XLOOKUP(C749,Jogos!$A:$A,Jogos!$P:$P)-G749,H749))</f>
        <v>90</v>
      </c>
    </row>
    <row r="750" spans="1:9" x14ac:dyDescent="0.25">
      <c r="A750" s="2" t="str">
        <f>_xlfn.XLOOKUP(C750,Jogos!A:A,Jogos!B:B)</f>
        <v>https://www.ogol.com.br/jogo.php?id=9724976</v>
      </c>
      <c r="B750" s="1">
        <v>749</v>
      </c>
      <c r="C750" s="1">
        <v>231</v>
      </c>
      <c r="D750" s="1" t="str">
        <f>_xlfn.XLOOKUP(C750,Jogos!A:A,Jogos!M:M)</f>
        <v>Brasileiro Sub-17 2023</v>
      </c>
      <c r="E750" s="1">
        <v>8</v>
      </c>
      <c r="F750" t="s">
        <v>127</v>
      </c>
      <c r="I750" s="1">
        <f>IF(IF(H750="",_xlfn.XLOOKUP(C750,Jogos!$A:$A,Jogos!$P:$P)-G750,H750)&lt;0,0,IF(H750="",_xlfn.XLOOKUP(C750,Jogos!$A:$A,Jogos!$P:$P)-G750,H750))</f>
        <v>90</v>
      </c>
    </row>
    <row r="751" spans="1:9" x14ac:dyDescent="0.25">
      <c r="A751" s="2" t="str">
        <f>_xlfn.XLOOKUP(C751,Jogos!A:A,Jogos!B:B)</f>
        <v>https://www.ogol.com.br/jogo.php?id=9724976</v>
      </c>
      <c r="B751" s="1">
        <v>750</v>
      </c>
      <c r="C751" s="1">
        <v>231</v>
      </c>
      <c r="D751" s="1" t="str">
        <f>_xlfn.XLOOKUP(C751,Jogos!A:A,Jogos!M:M)</f>
        <v>Brasileiro Sub-17 2023</v>
      </c>
      <c r="E751" s="1">
        <v>10</v>
      </c>
      <c r="F751" t="s">
        <v>130</v>
      </c>
      <c r="H751" s="1">
        <v>86</v>
      </c>
      <c r="I751" s="1">
        <f>IF(IF(H751="",_xlfn.XLOOKUP(C751,Jogos!$A:$A,Jogos!$P:$P)-G751,H751)&lt;0,0,IF(H751="",_xlfn.XLOOKUP(C751,Jogos!$A:$A,Jogos!$P:$P)-G751,H751))</f>
        <v>86</v>
      </c>
    </row>
    <row r="752" spans="1:9" x14ac:dyDescent="0.25">
      <c r="A752" s="2" t="str">
        <f>_xlfn.XLOOKUP(C752,Jogos!A:A,Jogos!B:B)</f>
        <v>https://www.ogol.com.br/jogo.php?id=9724976</v>
      </c>
      <c r="B752" s="1">
        <v>751</v>
      </c>
      <c r="C752" s="1">
        <v>231</v>
      </c>
      <c r="D752" s="1" t="str">
        <f>_xlfn.XLOOKUP(C752,Jogos!A:A,Jogos!M:M)</f>
        <v>Brasileiro Sub-17 2023</v>
      </c>
      <c r="E752" s="1">
        <v>11</v>
      </c>
      <c r="F752" t="s">
        <v>139</v>
      </c>
      <c r="I752" s="1">
        <f>IF(IF(H752="",_xlfn.XLOOKUP(C752,Jogos!$A:$A,Jogos!$P:$P)-G752,H752)&lt;0,0,IF(H752="",_xlfn.XLOOKUP(C752,Jogos!$A:$A,Jogos!$P:$P)-G752,H752))</f>
        <v>90</v>
      </c>
    </row>
    <row r="753" spans="1:9" x14ac:dyDescent="0.25">
      <c r="A753" s="2" t="str">
        <f>_xlfn.XLOOKUP(C753,Jogos!A:A,Jogos!B:B)</f>
        <v>https://www.ogol.com.br/jogo.php?id=9724976</v>
      </c>
      <c r="B753" s="1">
        <v>752</v>
      </c>
      <c r="C753" s="1">
        <v>231</v>
      </c>
      <c r="D753" s="1" t="str">
        <f>_xlfn.XLOOKUP(C753,Jogos!A:A,Jogos!M:M)</f>
        <v>Brasileiro Sub-17 2023</v>
      </c>
      <c r="E753" s="1">
        <v>9</v>
      </c>
      <c r="F753" t="s">
        <v>141</v>
      </c>
      <c r="I753" s="1">
        <f>IF(IF(H753="",_xlfn.XLOOKUP(C753,Jogos!$A:$A,Jogos!$P:$P)-G753,H753)&lt;0,0,IF(H753="",_xlfn.XLOOKUP(C753,Jogos!$A:$A,Jogos!$P:$P)-G753,H753))</f>
        <v>90</v>
      </c>
    </row>
    <row r="754" spans="1:9" x14ac:dyDescent="0.25">
      <c r="A754" s="2" t="str">
        <f>_xlfn.XLOOKUP(C754,Jogos!A:A,Jogos!B:B)</f>
        <v>https://www.ogol.com.br/jogo.php?id=9724976</v>
      </c>
      <c r="B754" s="1">
        <v>753</v>
      </c>
      <c r="C754" s="1">
        <v>231</v>
      </c>
      <c r="D754" s="1" t="str">
        <f>_xlfn.XLOOKUP(C754,Jogos!A:A,Jogos!M:M)</f>
        <v>Brasileiro Sub-17 2023</v>
      </c>
      <c r="E754" s="1">
        <v>12</v>
      </c>
      <c r="F754" t="s">
        <v>191</v>
      </c>
      <c r="I754" s="1">
        <f>IF(IF(H754="",_xlfn.XLOOKUP(C754,Jogos!$A:$A,Jogos!$P:$P)-G754,H754)&lt;0,0,IF(H754="",_xlfn.XLOOKUP(C754,Jogos!$A:$A,Jogos!$P:$P)-G754,H754))</f>
        <v>90</v>
      </c>
    </row>
    <row r="755" spans="1:9" x14ac:dyDescent="0.25">
      <c r="A755" s="2" t="str">
        <f>_xlfn.XLOOKUP(C755,Jogos!A:A,Jogos!B:B)</f>
        <v>https://www.ogol.com.br/jogo.php?id=9724976</v>
      </c>
      <c r="B755" s="1">
        <v>754</v>
      </c>
      <c r="C755" s="1">
        <v>231</v>
      </c>
      <c r="D755" s="1" t="str">
        <f>_xlfn.XLOOKUP(C755,Jogos!A:A,Jogos!M:M)</f>
        <v>Brasileiro Sub-17 2023</v>
      </c>
      <c r="E755" s="1">
        <v>14</v>
      </c>
      <c r="F755" t="s">
        <v>195</v>
      </c>
      <c r="I755" s="1">
        <f>IF(IF(H755="",_xlfn.XLOOKUP(C755,Jogos!$A:$A,Jogos!$P:$P)-G755,H755)&lt;0,0,IF(H755="",_xlfn.XLOOKUP(C755,Jogos!$A:$A,Jogos!$P:$P)-G755,H755))</f>
        <v>90</v>
      </c>
    </row>
    <row r="756" spans="1:9" x14ac:dyDescent="0.25">
      <c r="A756" s="2" t="str">
        <f>_xlfn.XLOOKUP(C756,Jogos!A:A,Jogos!B:B)</f>
        <v>https://www.ogol.com.br/jogo.php?id=9724976</v>
      </c>
      <c r="B756" s="1">
        <v>755</v>
      </c>
      <c r="C756" s="1">
        <v>231</v>
      </c>
      <c r="D756" s="1" t="str">
        <f>_xlfn.XLOOKUP(C756,Jogos!A:A,Jogos!M:M)</f>
        <v>Brasileiro Sub-17 2023</v>
      </c>
      <c r="E756" s="1">
        <v>13</v>
      </c>
      <c r="F756" t="s">
        <v>190</v>
      </c>
      <c r="I756" s="1">
        <f>IF(IF(H756="",_xlfn.XLOOKUP(C756,Jogos!$A:$A,Jogos!$P:$P)-G756,H756)&lt;0,0,IF(H756="",_xlfn.XLOOKUP(C756,Jogos!$A:$A,Jogos!$P:$P)-G756,H756))</f>
        <v>90</v>
      </c>
    </row>
    <row r="757" spans="1:9" x14ac:dyDescent="0.25">
      <c r="A757" s="2" t="str">
        <f>_xlfn.XLOOKUP(C757,Jogos!A:A,Jogos!B:B)</f>
        <v>https://www.ogol.com.br/jogo.php?id=9724976</v>
      </c>
      <c r="B757" s="1">
        <v>756</v>
      </c>
      <c r="C757" s="1">
        <v>231</v>
      </c>
      <c r="D757" s="1" t="str">
        <f>_xlfn.XLOOKUP(C757,Jogos!A:A,Jogos!M:M)</f>
        <v>Brasileiro Sub-17 2023</v>
      </c>
      <c r="E757" s="1">
        <v>15</v>
      </c>
      <c r="F757" t="s">
        <v>135</v>
      </c>
      <c r="I757" s="1">
        <f>IF(IF(H757="",_xlfn.XLOOKUP(C757,Jogos!$A:$A,Jogos!$P:$P)-G757,H757)&lt;0,0,IF(H757="",_xlfn.XLOOKUP(C757,Jogos!$A:$A,Jogos!$P:$P)-G757,H757))</f>
        <v>90</v>
      </c>
    </row>
    <row r="758" spans="1:9" x14ac:dyDescent="0.25">
      <c r="A758" s="2" t="str">
        <f>_xlfn.XLOOKUP(C758,Jogos!A:A,Jogos!B:B)</f>
        <v>https://www.ogol.com.br/jogo.php?id=9724976</v>
      </c>
      <c r="B758" s="1">
        <v>757</v>
      </c>
      <c r="C758" s="1">
        <v>231</v>
      </c>
      <c r="D758" s="1" t="str">
        <f>_xlfn.XLOOKUP(C758,Jogos!A:A,Jogos!M:M)</f>
        <v>Brasileiro Sub-17 2023</v>
      </c>
      <c r="E758" s="1">
        <v>23</v>
      </c>
      <c r="F758" t="s">
        <v>189</v>
      </c>
      <c r="G758" s="1">
        <v>65</v>
      </c>
      <c r="I758" s="1">
        <f>IF(IF(H758="",_xlfn.XLOOKUP(C758,Jogos!$A:$A,Jogos!$P:$P)-G758,H758)&lt;0,0,IF(H758="",_xlfn.XLOOKUP(C758,Jogos!$A:$A,Jogos!$P:$P)-G758,H758))</f>
        <v>25</v>
      </c>
    </row>
    <row r="759" spans="1:9" x14ac:dyDescent="0.25">
      <c r="A759" s="2" t="str">
        <f>_xlfn.XLOOKUP(C759,Jogos!A:A,Jogos!B:B)</f>
        <v>https://www.ogol.com.br/jogo.php?id=9724976</v>
      </c>
      <c r="B759" s="1">
        <v>758</v>
      </c>
      <c r="C759" s="1">
        <v>231</v>
      </c>
      <c r="D759" s="1" t="str">
        <f>_xlfn.XLOOKUP(C759,Jogos!A:A,Jogos!M:M)</f>
        <v>Brasileiro Sub-17 2023</v>
      </c>
      <c r="E759" s="1">
        <v>16</v>
      </c>
      <c r="F759" t="s">
        <v>194</v>
      </c>
      <c r="G759" s="1">
        <v>65</v>
      </c>
      <c r="I759" s="1">
        <f>IF(IF(H759="",_xlfn.XLOOKUP(C759,Jogos!$A:$A,Jogos!$P:$P)-G759,H759)&lt;0,0,IF(H759="",_xlfn.XLOOKUP(C759,Jogos!$A:$A,Jogos!$P:$P)-G759,H759))</f>
        <v>25</v>
      </c>
    </row>
    <row r="760" spans="1:9" x14ac:dyDescent="0.25">
      <c r="A760" s="2" t="str">
        <f>_xlfn.XLOOKUP(C760,Jogos!A:A,Jogos!B:B)</f>
        <v>https://www.ogol.com.br/jogo.php?id=9724976</v>
      </c>
      <c r="B760" s="1">
        <v>759</v>
      </c>
      <c r="C760" s="1">
        <v>231</v>
      </c>
      <c r="D760" s="1" t="str">
        <f>_xlfn.XLOOKUP(C760,Jogos!A:A,Jogos!M:M)</f>
        <v>Brasileiro Sub-17 2023</v>
      </c>
      <c r="E760" s="1">
        <v>17</v>
      </c>
      <c r="F760" t="s">
        <v>188</v>
      </c>
      <c r="I760" s="1">
        <f>IF(IF(H760="",_xlfn.XLOOKUP(C760,Jogos!$A:$A,Jogos!$P:$P)-G760,H760)&lt;0,0,IF(H760="",_xlfn.XLOOKUP(C760,Jogos!$A:$A,Jogos!$P:$P)-G760,H760))</f>
        <v>90</v>
      </c>
    </row>
    <row r="761" spans="1:9" x14ac:dyDescent="0.25">
      <c r="A761" s="2" t="str">
        <f>_xlfn.XLOOKUP(C761,Jogos!A:A,Jogos!B:B)</f>
        <v>https://www.ogol.com.br/jogo.php?id=9724976</v>
      </c>
      <c r="B761" s="1">
        <v>760</v>
      </c>
      <c r="C761" s="1">
        <v>231</v>
      </c>
      <c r="D761" s="1" t="str">
        <f>_xlfn.XLOOKUP(C761,Jogos!A:A,Jogos!M:M)</f>
        <v>Brasileiro Sub-17 2023</v>
      </c>
      <c r="E761" s="1">
        <v>18</v>
      </c>
      <c r="F761" t="s">
        <v>187</v>
      </c>
      <c r="I761" s="1">
        <f>IF(IF(H761="",_xlfn.XLOOKUP(C761,Jogos!$A:$A,Jogos!$P:$P)-G761,H761)&lt;0,0,IF(H761="",_xlfn.XLOOKUP(C761,Jogos!$A:$A,Jogos!$P:$P)-G761,H761))</f>
        <v>90</v>
      </c>
    </row>
    <row r="762" spans="1:9" x14ac:dyDescent="0.25">
      <c r="A762" s="2" t="str">
        <f>_xlfn.XLOOKUP(C762,Jogos!A:A,Jogos!B:B)</f>
        <v>https://www.ogol.com.br/jogo.php?id=9724976</v>
      </c>
      <c r="B762" s="1">
        <v>761</v>
      </c>
      <c r="C762" s="1">
        <v>231</v>
      </c>
      <c r="D762" s="1" t="str">
        <f>_xlfn.XLOOKUP(C762,Jogos!A:A,Jogos!M:M)</f>
        <v>Brasileiro Sub-17 2023</v>
      </c>
      <c r="E762" s="1">
        <v>19</v>
      </c>
      <c r="F762" t="s">
        <v>193</v>
      </c>
      <c r="G762" s="1">
        <v>57</v>
      </c>
      <c r="I762" s="1">
        <f>IF(IF(H762="",_xlfn.XLOOKUP(C762,Jogos!$A:$A,Jogos!$P:$P)-G762,H762)&lt;0,0,IF(H762="",_xlfn.XLOOKUP(C762,Jogos!$A:$A,Jogos!$P:$P)-G762,H762))</f>
        <v>33</v>
      </c>
    </row>
    <row r="763" spans="1:9" x14ac:dyDescent="0.25">
      <c r="A763" s="2" t="str">
        <f>_xlfn.XLOOKUP(C763,Jogos!A:A,Jogos!B:B)</f>
        <v>https://www.ogol.com.br/jogo.php?id=9724976</v>
      </c>
      <c r="B763" s="1">
        <v>762</v>
      </c>
      <c r="C763" s="1">
        <v>231</v>
      </c>
      <c r="D763" s="1" t="str">
        <f>_xlfn.XLOOKUP(C763,Jogos!A:A,Jogos!M:M)</f>
        <v>Brasileiro Sub-17 2023</v>
      </c>
      <c r="E763" s="1">
        <v>21</v>
      </c>
      <c r="F763" t="s">
        <v>224</v>
      </c>
      <c r="I763" s="1">
        <f>IF(IF(H763="",_xlfn.XLOOKUP(C763,Jogos!$A:$A,Jogos!$P:$P)-G763,H763)&lt;0,0,IF(H763="",_xlfn.XLOOKUP(C763,Jogos!$A:$A,Jogos!$P:$P)-G763,H763))</f>
        <v>90</v>
      </c>
    </row>
    <row r="764" spans="1:9" x14ac:dyDescent="0.25">
      <c r="A764" s="2" t="str">
        <f>_xlfn.XLOOKUP(C764,Jogos!A:A,Jogos!B:B)</f>
        <v>https://www.ogol.com.br/jogo.php?id=9724976</v>
      </c>
      <c r="B764" s="1">
        <v>763</v>
      </c>
      <c r="C764" s="1">
        <v>231</v>
      </c>
      <c r="D764" s="1" t="str">
        <f>_xlfn.XLOOKUP(C764,Jogos!A:A,Jogos!M:M)</f>
        <v>Brasileiro Sub-17 2023</v>
      </c>
      <c r="E764" s="1">
        <v>20</v>
      </c>
      <c r="F764" t="s">
        <v>192</v>
      </c>
      <c r="G764" s="1">
        <v>86</v>
      </c>
      <c r="I764" s="1">
        <f>IF(IF(H764="",_xlfn.XLOOKUP(C764,Jogos!$A:$A,Jogos!$P:$P)-G764,H764)&lt;0,0,IF(H764="",_xlfn.XLOOKUP(C764,Jogos!$A:$A,Jogos!$P:$P)-G764,H764))</f>
        <v>4</v>
      </c>
    </row>
    <row r="765" spans="1:9" x14ac:dyDescent="0.25">
      <c r="A765" s="2" t="str">
        <f>_xlfn.XLOOKUP(C765,Jogos!A:A,Jogos!B:B)</f>
        <v>https://www.ogol.com.br/jogo.php?id=9724976</v>
      </c>
      <c r="B765" s="1">
        <v>764</v>
      </c>
      <c r="C765" s="1">
        <v>231</v>
      </c>
      <c r="D765" s="1" t="str">
        <f>_xlfn.XLOOKUP(C765,Jogos!A:A,Jogos!M:M)</f>
        <v>Brasileiro Sub-17 2023</v>
      </c>
      <c r="E765" s="1">
        <v>22</v>
      </c>
      <c r="F765" t="s">
        <v>132</v>
      </c>
      <c r="I765" s="1">
        <f>IF(IF(H765="",_xlfn.XLOOKUP(C765,Jogos!$A:$A,Jogos!$P:$P)-G765,H765)&lt;0,0,IF(H765="",_xlfn.XLOOKUP(C765,Jogos!$A:$A,Jogos!$P:$P)-G765,H765))</f>
        <v>90</v>
      </c>
    </row>
    <row r="766" spans="1:9" x14ac:dyDescent="0.25">
      <c r="A766" s="2" t="str">
        <f>_xlfn.XLOOKUP(C766,Jogos!A:A,Jogos!B:B)</f>
        <v>https://www.ogol.com.br/jogo.php?id=9723359</v>
      </c>
      <c r="B766" s="1">
        <v>765</v>
      </c>
      <c r="C766" s="1">
        <v>232</v>
      </c>
      <c r="D766" s="1" t="str">
        <f>_xlfn.XLOOKUP(C766,Jogos!A:A,Jogos!M:M)</f>
        <v>Paulista Sub-17 2023</v>
      </c>
      <c r="E766" s="1">
        <v>1</v>
      </c>
      <c r="F766" t="s">
        <v>124</v>
      </c>
      <c r="I766" s="1">
        <f>IF(IF(H766="",_xlfn.XLOOKUP(C766,Jogos!$A:$A,Jogos!$P:$P)-G766,H766)&lt;0,0,IF(H766="",_xlfn.XLOOKUP(C766,Jogos!$A:$A,Jogos!$P:$P)-G766,H766))</f>
        <v>90</v>
      </c>
    </row>
    <row r="767" spans="1:9" x14ac:dyDescent="0.25">
      <c r="A767" s="2" t="str">
        <f>_xlfn.XLOOKUP(C767,Jogos!A:A,Jogos!B:B)</f>
        <v>https://www.ogol.com.br/jogo.php?id=9723359</v>
      </c>
      <c r="B767" s="1">
        <v>766</v>
      </c>
      <c r="C767" s="1">
        <v>232</v>
      </c>
      <c r="D767" s="1" t="str">
        <f>_xlfn.XLOOKUP(C767,Jogos!A:A,Jogos!M:M)</f>
        <v>Paulista Sub-17 2023</v>
      </c>
      <c r="E767" s="1">
        <v>2</v>
      </c>
      <c r="F767" t="s">
        <v>190</v>
      </c>
      <c r="H767" s="1">
        <v>46</v>
      </c>
      <c r="I767" s="1">
        <f>IF(IF(H767="",_xlfn.XLOOKUP(C767,Jogos!$A:$A,Jogos!$P:$P)-G767,H767)&lt;0,0,IF(H767="",_xlfn.XLOOKUP(C767,Jogos!$A:$A,Jogos!$P:$P)-G767,H767))</f>
        <v>46</v>
      </c>
    </row>
    <row r="768" spans="1:9" x14ac:dyDescent="0.25">
      <c r="A768" s="2" t="str">
        <f>_xlfn.XLOOKUP(C768,Jogos!A:A,Jogos!B:B)</f>
        <v>https://www.ogol.com.br/jogo.php?id=9723359</v>
      </c>
      <c r="B768" s="1">
        <v>767</v>
      </c>
      <c r="C768" s="1">
        <v>232</v>
      </c>
      <c r="D768" s="1" t="str">
        <f>_xlfn.XLOOKUP(C768,Jogos!A:A,Jogos!M:M)</f>
        <v>Paulista Sub-17 2023</v>
      </c>
      <c r="E768" s="1">
        <v>3</v>
      </c>
      <c r="F768" t="s">
        <v>125</v>
      </c>
      <c r="I768" s="1">
        <f>IF(IF(H768="",_xlfn.XLOOKUP(C768,Jogos!$A:$A,Jogos!$P:$P)-G768,H768)&lt;0,0,IF(H768="",_xlfn.XLOOKUP(C768,Jogos!$A:$A,Jogos!$P:$P)-G768,H768))</f>
        <v>90</v>
      </c>
    </row>
    <row r="769" spans="1:9" x14ac:dyDescent="0.25">
      <c r="A769" s="2" t="str">
        <f>_xlfn.XLOOKUP(C769,Jogos!A:A,Jogos!B:B)</f>
        <v>https://www.ogol.com.br/jogo.php?id=9723359</v>
      </c>
      <c r="B769" s="1">
        <v>768</v>
      </c>
      <c r="C769" s="1">
        <v>232</v>
      </c>
      <c r="D769" s="1" t="str">
        <f>_xlfn.XLOOKUP(C769,Jogos!A:A,Jogos!M:M)</f>
        <v>Paulista Sub-17 2023</v>
      </c>
      <c r="E769" s="1">
        <v>4</v>
      </c>
      <c r="F769" t="s">
        <v>126</v>
      </c>
      <c r="H769" s="1">
        <v>78</v>
      </c>
      <c r="I769" s="1">
        <f>IF(IF(H769="",_xlfn.XLOOKUP(C769,Jogos!$A:$A,Jogos!$P:$P)-G769,H769)&lt;0,0,IF(H769="",_xlfn.XLOOKUP(C769,Jogos!$A:$A,Jogos!$P:$P)-G769,H769))</f>
        <v>78</v>
      </c>
    </row>
    <row r="770" spans="1:9" x14ac:dyDescent="0.25">
      <c r="A770" s="2" t="str">
        <f>_xlfn.XLOOKUP(C770,Jogos!A:A,Jogos!B:B)</f>
        <v>https://www.ogol.com.br/jogo.php?id=9723359</v>
      </c>
      <c r="B770" s="1">
        <v>769</v>
      </c>
      <c r="C770" s="1">
        <v>232</v>
      </c>
      <c r="D770" s="1" t="str">
        <f>_xlfn.XLOOKUP(C770,Jogos!A:A,Jogos!M:M)</f>
        <v>Paulista Sub-17 2023</v>
      </c>
      <c r="E770" s="1">
        <v>5</v>
      </c>
      <c r="F770" t="s">
        <v>127</v>
      </c>
      <c r="I770" s="1">
        <f>IF(IF(H770="",_xlfn.XLOOKUP(C770,Jogos!$A:$A,Jogos!$P:$P)-G770,H770)&lt;0,0,IF(H770="",_xlfn.XLOOKUP(C770,Jogos!$A:$A,Jogos!$P:$P)-G770,H770))</f>
        <v>90</v>
      </c>
    </row>
    <row r="771" spans="1:9" x14ac:dyDescent="0.25">
      <c r="A771" s="2" t="str">
        <f>_xlfn.XLOOKUP(C771,Jogos!A:A,Jogos!B:B)</f>
        <v>https://www.ogol.com.br/jogo.php?id=9723359</v>
      </c>
      <c r="B771" s="1">
        <v>770</v>
      </c>
      <c r="C771" s="1">
        <v>232</v>
      </c>
      <c r="D771" s="1" t="str">
        <f>_xlfn.XLOOKUP(C771,Jogos!A:A,Jogos!M:M)</f>
        <v>Paulista Sub-17 2023</v>
      </c>
      <c r="E771" s="1">
        <v>6</v>
      </c>
      <c r="F771" t="s">
        <v>128</v>
      </c>
      <c r="I771" s="1">
        <f>IF(IF(H771="",_xlfn.XLOOKUP(C771,Jogos!$A:$A,Jogos!$P:$P)-G771,H771)&lt;0,0,IF(H771="",_xlfn.XLOOKUP(C771,Jogos!$A:$A,Jogos!$P:$P)-G771,H771))</f>
        <v>90</v>
      </c>
    </row>
    <row r="772" spans="1:9" x14ac:dyDescent="0.25">
      <c r="A772" s="2" t="str">
        <f>_xlfn.XLOOKUP(C772,Jogos!A:A,Jogos!B:B)</f>
        <v>https://www.ogol.com.br/jogo.php?id=9723359</v>
      </c>
      <c r="B772" s="1">
        <v>771</v>
      </c>
      <c r="C772" s="1">
        <v>232</v>
      </c>
      <c r="D772" s="1" t="str">
        <f>_xlfn.XLOOKUP(C772,Jogos!A:A,Jogos!M:M)</f>
        <v>Paulista Sub-17 2023</v>
      </c>
      <c r="E772" s="1">
        <v>7</v>
      </c>
      <c r="F772" t="s">
        <v>131</v>
      </c>
      <c r="H772" s="1">
        <v>61</v>
      </c>
      <c r="I772" s="1">
        <f>IF(IF(H772="",_xlfn.XLOOKUP(C772,Jogos!$A:$A,Jogos!$P:$P)-G772,H772)&lt;0,0,IF(H772="",_xlfn.XLOOKUP(C772,Jogos!$A:$A,Jogos!$P:$P)-G772,H772))</f>
        <v>61</v>
      </c>
    </row>
    <row r="773" spans="1:9" x14ac:dyDescent="0.25">
      <c r="A773" s="2" t="str">
        <f>_xlfn.XLOOKUP(C773,Jogos!A:A,Jogos!B:B)</f>
        <v>https://www.ogol.com.br/jogo.php?id=9723359</v>
      </c>
      <c r="B773" s="1">
        <v>772</v>
      </c>
      <c r="C773" s="1">
        <v>232</v>
      </c>
      <c r="D773" s="1" t="str">
        <f>_xlfn.XLOOKUP(C773,Jogos!A:A,Jogos!M:M)</f>
        <v>Paulista Sub-17 2023</v>
      </c>
      <c r="E773" s="1">
        <v>8</v>
      </c>
      <c r="F773" t="s">
        <v>193</v>
      </c>
      <c r="H773" s="1">
        <v>61</v>
      </c>
      <c r="I773" s="1">
        <f>IF(IF(H773="",_xlfn.XLOOKUP(C773,Jogos!$A:$A,Jogos!$P:$P)-G773,H773)&lt;0,0,IF(H773="",_xlfn.XLOOKUP(C773,Jogos!$A:$A,Jogos!$P:$P)-G773,H773))</f>
        <v>61</v>
      </c>
    </row>
    <row r="774" spans="1:9" x14ac:dyDescent="0.25">
      <c r="A774" s="2" t="str">
        <f>_xlfn.XLOOKUP(C774,Jogos!A:A,Jogos!B:B)</f>
        <v>https://www.ogol.com.br/jogo.php?id=9723359</v>
      </c>
      <c r="B774" s="1">
        <v>773</v>
      </c>
      <c r="C774" s="1">
        <v>232</v>
      </c>
      <c r="D774" s="1" t="str">
        <f>_xlfn.XLOOKUP(C774,Jogos!A:A,Jogos!M:M)</f>
        <v>Paulista Sub-17 2023</v>
      </c>
      <c r="E774" s="1">
        <v>10</v>
      </c>
      <c r="F774" t="s">
        <v>130</v>
      </c>
      <c r="I774" s="1">
        <f>IF(IF(H774="",_xlfn.XLOOKUP(C774,Jogos!$A:$A,Jogos!$P:$P)-G774,H774)&lt;0,0,IF(H774="",_xlfn.XLOOKUP(C774,Jogos!$A:$A,Jogos!$P:$P)-G774,H774))</f>
        <v>90</v>
      </c>
    </row>
    <row r="775" spans="1:9" x14ac:dyDescent="0.25">
      <c r="A775" s="2" t="str">
        <f>_xlfn.XLOOKUP(C775,Jogos!A:A,Jogos!B:B)</f>
        <v>https://www.ogol.com.br/jogo.php?id=9723359</v>
      </c>
      <c r="B775" s="1">
        <v>774</v>
      </c>
      <c r="C775" s="1">
        <v>232</v>
      </c>
      <c r="D775" s="1" t="str">
        <f>_xlfn.XLOOKUP(C775,Jogos!A:A,Jogos!M:M)</f>
        <v>Paulista Sub-17 2023</v>
      </c>
      <c r="E775" s="1">
        <v>11</v>
      </c>
      <c r="F775" t="s">
        <v>139</v>
      </c>
      <c r="I775" s="1">
        <f>IF(IF(H775="",_xlfn.XLOOKUP(C775,Jogos!$A:$A,Jogos!$P:$P)-G775,H775)&lt;0,0,IF(H775="",_xlfn.XLOOKUP(C775,Jogos!$A:$A,Jogos!$P:$P)-G775,H775))</f>
        <v>90</v>
      </c>
    </row>
    <row r="776" spans="1:9" x14ac:dyDescent="0.25">
      <c r="A776" s="2" t="str">
        <f>_xlfn.XLOOKUP(C776,Jogos!A:A,Jogos!B:B)</f>
        <v>https://www.ogol.com.br/jogo.php?id=9723359</v>
      </c>
      <c r="B776" s="1">
        <v>775</v>
      </c>
      <c r="C776" s="1">
        <v>232</v>
      </c>
      <c r="D776" s="1" t="str">
        <f>_xlfn.XLOOKUP(C776,Jogos!A:A,Jogos!M:M)</f>
        <v>Paulista Sub-17 2023</v>
      </c>
      <c r="E776" s="1">
        <v>9</v>
      </c>
      <c r="F776" t="s">
        <v>141</v>
      </c>
      <c r="I776" s="1">
        <f>IF(IF(H776="",_xlfn.XLOOKUP(C776,Jogos!$A:$A,Jogos!$P:$P)-G776,H776)&lt;0,0,IF(H776="",_xlfn.XLOOKUP(C776,Jogos!$A:$A,Jogos!$P:$P)-G776,H776))</f>
        <v>90</v>
      </c>
    </row>
    <row r="777" spans="1:9" x14ac:dyDescent="0.25">
      <c r="A777" s="2" t="str">
        <f>_xlfn.XLOOKUP(C777,Jogos!A:A,Jogos!B:B)</f>
        <v>https://www.ogol.com.br/jogo.php?id=9723359</v>
      </c>
      <c r="B777" s="1">
        <v>776</v>
      </c>
      <c r="C777" s="1">
        <v>232</v>
      </c>
      <c r="D777" s="1" t="str">
        <f>_xlfn.XLOOKUP(C777,Jogos!A:A,Jogos!M:M)</f>
        <v>Paulista Sub-17 2023</v>
      </c>
      <c r="E777" s="1">
        <v>12</v>
      </c>
      <c r="F777" t="s">
        <v>191</v>
      </c>
      <c r="I777" s="1">
        <f>IF(IF(H777="",_xlfn.XLOOKUP(C777,Jogos!$A:$A,Jogos!$P:$P)-G777,H777)&lt;0,0,IF(H777="",_xlfn.XLOOKUP(C777,Jogos!$A:$A,Jogos!$P:$P)-G777,H777))</f>
        <v>90</v>
      </c>
    </row>
    <row r="778" spans="1:9" x14ac:dyDescent="0.25">
      <c r="A778" s="2" t="str">
        <f>_xlfn.XLOOKUP(C778,Jogos!A:A,Jogos!B:B)</f>
        <v>https://www.ogol.com.br/jogo.php?id=9723359</v>
      </c>
      <c r="B778" s="1">
        <v>777</v>
      </c>
      <c r="C778" s="1">
        <v>232</v>
      </c>
      <c r="D778" s="1" t="str">
        <f>_xlfn.XLOOKUP(C778,Jogos!A:A,Jogos!M:M)</f>
        <v>Paulista Sub-17 2023</v>
      </c>
      <c r="E778" s="1">
        <v>14</v>
      </c>
      <c r="F778" t="s">
        <v>223</v>
      </c>
      <c r="G778" s="1">
        <v>46</v>
      </c>
      <c r="I778" s="1">
        <f>IF(IF(H778="",_xlfn.XLOOKUP(C778,Jogos!$A:$A,Jogos!$P:$P)-G778,H778)&lt;0,0,IF(H778="",_xlfn.XLOOKUP(C778,Jogos!$A:$A,Jogos!$P:$P)-G778,H778))</f>
        <v>44</v>
      </c>
    </row>
    <row r="779" spans="1:9" x14ac:dyDescent="0.25">
      <c r="A779" s="2" t="str">
        <f>_xlfn.XLOOKUP(C779,Jogos!A:A,Jogos!B:B)</f>
        <v>https://www.ogol.com.br/jogo.php?id=9723359</v>
      </c>
      <c r="B779" s="1">
        <v>778</v>
      </c>
      <c r="C779" s="1">
        <v>232</v>
      </c>
      <c r="D779" s="1" t="str">
        <f>_xlfn.XLOOKUP(C779,Jogos!A:A,Jogos!M:M)</f>
        <v>Paulista Sub-17 2023</v>
      </c>
      <c r="E779" s="1">
        <v>13</v>
      </c>
      <c r="F779" t="s">
        <v>135</v>
      </c>
      <c r="I779" s="1">
        <f>IF(IF(H779="",_xlfn.XLOOKUP(C779,Jogos!$A:$A,Jogos!$P:$P)-G779,H779)&lt;0,0,IF(H779="",_xlfn.XLOOKUP(C779,Jogos!$A:$A,Jogos!$P:$P)-G779,H779))</f>
        <v>90</v>
      </c>
    </row>
    <row r="780" spans="1:9" x14ac:dyDescent="0.25">
      <c r="A780" s="2" t="str">
        <f>_xlfn.XLOOKUP(C780,Jogos!A:A,Jogos!B:B)</f>
        <v>https://www.ogol.com.br/jogo.php?id=9723359</v>
      </c>
      <c r="B780" s="1">
        <v>779</v>
      </c>
      <c r="C780" s="1">
        <v>232</v>
      </c>
      <c r="D780" s="1" t="str">
        <f>_xlfn.XLOOKUP(C780,Jogos!A:A,Jogos!M:M)</f>
        <v>Paulista Sub-17 2023</v>
      </c>
      <c r="E780" s="1">
        <v>15</v>
      </c>
      <c r="F780" t="s">
        <v>137</v>
      </c>
      <c r="I780" s="1">
        <f>IF(IF(H780="",_xlfn.XLOOKUP(C780,Jogos!$A:$A,Jogos!$P:$P)-G780,H780)&lt;0,0,IF(H780="",_xlfn.XLOOKUP(C780,Jogos!$A:$A,Jogos!$P:$P)-G780,H780))</f>
        <v>90</v>
      </c>
    </row>
    <row r="781" spans="1:9" x14ac:dyDescent="0.25">
      <c r="A781" s="2" t="str">
        <f>_xlfn.XLOOKUP(C781,Jogos!A:A,Jogos!B:B)</f>
        <v>https://www.ogol.com.br/jogo.php?id=9723359</v>
      </c>
      <c r="B781" s="1">
        <v>780</v>
      </c>
      <c r="C781" s="1">
        <v>232</v>
      </c>
      <c r="D781" s="1" t="str">
        <f>_xlfn.XLOOKUP(C781,Jogos!A:A,Jogos!M:M)</f>
        <v>Paulista Sub-17 2023</v>
      </c>
      <c r="E781" s="1">
        <v>16</v>
      </c>
      <c r="F781" t="s">
        <v>129</v>
      </c>
      <c r="I781" s="1">
        <f>IF(IF(H781="",_xlfn.XLOOKUP(C781,Jogos!$A:$A,Jogos!$P:$P)-G781,H781)&lt;0,0,IF(H781="",_xlfn.XLOOKUP(C781,Jogos!$A:$A,Jogos!$P:$P)-G781,H781))</f>
        <v>90</v>
      </c>
    </row>
    <row r="782" spans="1:9" x14ac:dyDescent="0.25">
      <c r="A782" s="2" t="str">
        <f>_xlfn.XLOOKUP(C782,Jogos!A:A,Jogos!B:B)</f>
        <v>https://www.ogol.com.br/jogo.php?id=9723359</v>
      </c>
      <c r="B782" s="1">
        <v>781</v>
      </c>
      <c r="C782" s="1">
        <v>232</v>
      </c>
      <c r="D782" s="1" t="str">
        <f>_xlfn.XLOOKUP(C782,Jogos!A:A,Jogos!M:M)</f>
        <v>Paulista Sub-17 2023</v>
      </c>
      <c r="E782" s="1">
        <v>17</v>
      </c>
      <c r="F782" t="s">
        <v>224</v>
      </c>
      <c r="G782" s="1">
        <v>61</v>
      </c>
      <c r="I782" s="1">
        <f>IF(IF(H782="",_xlfn.XLOOKUP(C782,Jogos!$A:$A,Jogos!$P:$P)-G782,H782)&lt;0,0,IF(H782="",_xlfn.XLOOKUP(C782,Jogos!$A:$A,Jogos!$P:$P)-G782,H782))</f>
        <v>29</v>
      </c>
    </row>
    <row r="783" spans="1:9" x14ac:dyDescent="0.25">
      <c r="A783" s="2" t="str">
        <f>_xlfn.XLOOKUP(C783,Jogos!A:A,Jogos!B:B)</f>
        <v>https://www.ogol.com.br/jogo.php?id=9723359</v>
      </c>
      <c r="B783" s="1">
        <v>782</v>
      </c>
      <c r="C783" s="1">
        <v>232</v>
      </c>
      <c r="D783" s="1" t="str">
        <f>_xlfn.XLOOKUP(C783,Jogos!A:A,Jogos!M:M)</f>
        <v>Paulista Sub-17 2023</v>
      </c>
      <c r="E783" s="1">
        <v>20</v>
      </c>
      <c r="F783" t="s">
        <v>133</v>
      </c>
      <c r="G783" s="1">
        <v>78</v>
      </c>
      <c r="I783" s="1">
        <f>IF(IF(H783="",_xlfn.XLOOKUP(C783,Jogos!$A:$A,Jogos!$P:$P)-G783,H783)&lt;0,0,IF(H783="",_xlfn.XLOOKUP(C783,Jogos!$A:$A,Jogos!$P:$P)-G783,H783))</f>
        <v>12</v>
      </c>
    </row>
    <row r="784" spans="1:9" x14ac:dyDescent="0.25">
      <c r="A784" s="2" t="str">
        <f>_xlfn.XLOOKUP(C784,Jogos!A:A,Jogos!B:B)</f>
        <v>https://www.ogol.com.br/jogo.php?id=9723359</v>
      </c>
      <c r="B784" s="1">
        <v>783</v>
      </c>
      <c r="C784" s="1">
        <v>232</v>
      </c>
      <c r="D784" s="1" t="str">
        <f>_xlfn.XLOOKUP(C784,Jogos!A:A,Jogos!M:M)</f>
        <v>Paulista Sub-17 2023</v>
      </c>
      <c r="E784" s="1">
        <v>19</v>
      </c>
      <c r="F784" t="s">
        <v>220</v>
      </c>
      <c r="I784" s="1">
        <f>IF(IF(H784="",_xlfn.XLOOKUP(C784,Jogos!$A:$A,Jogos!$P:$P)-G784,H784)&lt;0,0,IF(H784="",_xlfn.XLOOKUP(C784,Jogos!$A:$A,Jogos!$P:$P)-G784,H784))</f>
        <v>90</v>
      </c>
    </row>
    <row r="785" spans="1:9" x14ac:dyDescent="0.25">
      <c r="A785" s="2" t="str">
        <f>_xlfn.XLOOKUP(C785,Jogos!A:A,Jogos!B:B)</f>
        <v>https://www.ogol.com.br/jogo.php?id=9723359</v>
      </c>
      <c r="B785" s="1">
        <v>784</v>
      </c>
      <c r="C785" s="1">
        <v>232</v>
      </c>
      <c r="D785" s="1" t="str">
        <f>_xlfn.XLOOKUP(C785,Jogos!A:A,Jogos!M:M)</f>
        <v>Paulista Sub-17 2023</v>
      </c>
      <c r="E785" s="1">
        <v>18</v>
      </c>
      <c r="F785" t="s">
        <v>192</v>
      </c>
      <c r="G785" s="1">
        <v>61</v>
      </c>
      <c r="I785" s="1">
        <f>IF(IF(H785="",_xlfn.XLOOKUP(C785,Jogos!$A:$A,Jogos!$P:$P)-G785,H785)&lt;0,0,IF(H785="",_xlfn.XLOOKUP(C785,Jogos!$A:$A,Jogos!$P:$P)-G785,H785))</f>
        <v>29</v>
      </c>
    </row>
    <row r="786" spans="1:9" x14ac:dyDescent="0.25">
      <c r="A786" s="2" t="str">
        <f>_xlfn.XLOOKUP(C786,Jogos!A:A,Jogos!B:B)</f>
        <v>https://www.ogol.com.br/jogo.php?id=9756545</v>
      </c>
      <c r="B786" s="1">
        <v>785</v>
      </c>
      <c r="C786" s="1">
        <v>233</v>
      </c>
      <c r="D786" s="1" t="str">
        <f>_xlfn.XLOOKUP(C786,Jogos!A:A,Jogos!M:M)</f>
        <v>Paulista Sub-17 2023</v>
      </c>
      <c r="E786" s="1">
        <v>1</v>
      </c>
      <c r="F786" t="s">
        <v>124</v>
      </c>
      <c r="I786" s="1">
        <f>IF(IF(H786="",_xlfn.XLOOKUP(C786,Jogos!$A:$A,Jogos!$P:$P)-G786,H786)&lt;0,0,IF(H786="",_xlfn.XLOOKUP(C786,Jogos!$A:$A,Jogos!$P:$P)-G786,H786))</f>
        <v>90</v>
      </c>
    </row>
    <row r="787" spans="1:9" x14ac:dyDescent="0.25">
      <c r="A787" s="2" t="str">
        <f>_xlfn.XLOOKUP(C787,Jogos!A:A,Jogos!B:B)</f>
        <v>https://www.ogol.com.br/jogo.php?id=9756545</v>
      </c>
      <c r="B787" s="1">
        <v>786</v>
      </c>
      <c r="C787" s="1">
        <v>233</v>
      </c>
      <c r="D787" s="1" t="str">
        <f>_xlfn.XLOOKUP(C787,Jogos!A:A,Jogos!M:M)</f>
        <v>Paulista Sub-17 2023</v>
      </c>
      <c r="E787" s="1">
        <v>2</v>
      </c>
      <c r="F787" t="s">
        <v>223</v>
      </c>
      <c r="I787" s="1">
        <f>IF(IF(H787="",_xlfn.XLOOKUP(C787,Jogos!$A:$A,Jogos!$P:$P)-G787,H787)&lt;0,0,IF(H787="",_xlfn.XLOOKUP(C787,Jogos!$A:$A,Jogos!$P:$P)-G787,H787))</f>
        <v>90</v>
      </c>
    </row>
    <row r="788" spans="1:9" x14ac:dyDescent="0.25">
      <c r="A788" s="2" t="str">
        <f>_xlfn.XLOOKUP(C788,Jogos!A:A,Jogos!B:B)</f>
        <v>https://www.ogol.com.br/jogo.php?id=9756545</v>
      </c>
      <c r="B788" s="1">
        <v>787</v>
      </c>
      <c r="C788" s="1">
        <v>233</v>
      </c>
      <c r="D788" s="1" t="str">
        <f>_xlfn.XLOOKUP(C788,Jogos!A:A,Jogos!M:M)</f>
        <v>Paulista Sub-17 2023</v>
      </c>
      <c r="E788" s="1">
        <v>3</v>
      </c>
      <c r="F788" t="s">
        <v>125</v>
      </c>
      <c r="I788" s="1">
        <f>IF(IF(H788="",_xlfn.XLOOKUP(C788,Jogos!$A:$A,Jogos!$P:$P)-G788,H788)&lt;0,0,IF(H788="",_xlfn.XLOOKUP(C788,Jogos!$A:$A,Jogos!$P:$P)-G788,H788))</f>
        <v>90</v>
      </c>
    </row>
    <row r="789" spans="1:9" x14ac:dyDescent="0.25">
      <c r="A789" s="2" t="str">
        <f>_xlfn.XLOOKUP(C789,Jogos!A:A,Jogos!B:B)</f>
        <v>https://www.ogol.com.br/jogo.php?id=9756545</v>
      </c>
      <c r="B789" s="1">
        <v>788</v>
      </c>
      <c r="C789" s="1">
        <v>233</v>
      </c>
      <c r="D789" s="1" t="str">
        <f>_xlfn.XLOOKUP(C789,Jogos!A:A,Jogos!M:M)</f>
        <v>Paulista Sub-17 2023</v>
      </c>
      <c r="E789" s="1">
        <v>4</v>
      </c>
      <c r="F789" t="s">
        <v>126</v>
      </c>
      <c r="I789" s="1">
        <f>IF(IF(H789="",_xlfn.XLOOKUP(C789,Jogos!$A:$A,Jogos!$P:$P)-G789,H789)&lt;0,0,IF(H789="",_xlfn.XLOOKUP(C789,Jogos!$A:$A,Jogos!$P:$P)-G789,H789))</f>
        <v>90</v>
      </c>
    </row>
    <row r="790" spans="1:9" x14ac:dyDescent="0.25">
      <c r="A790" s="2" t="str">
        <f>_xlfn.XLOOKUP(C790,Jogos!A:A,Jogos!B:B)</f>
        <v>https://www.ogol.com.br/jogo.php?id=9756545</v>
      </c>
      <c r="B790" s="1">
        <v>789</v>
      </c>
      <c r="C790" s="1">
        <v>233</v>
      </c>
      <c r="D790" s="1" t="str">
        <f>_xlfn.XLOOKUP(C790,Jogos!A:A,Jogos!M:M)</f>
        <v>Paulista Sub-17 2023</v>
      </c>
      <c r="E790" s="1">
        <v>5</v>
      </c>
      <c r="F790" t="s">
        <v>127</v>
      </c>
      <c r="H790" s="1">
        <v>75</v>
      </c>
      <c r="I790" s="1">
        <f>IF(IF(H790="",_xlfn.XLOOKUP(C790,Jogos!$A:$A,Jogos!$P:$P)-G790,H790)&lt;0,0,IF(H790="",_xlfn.XLOOKUP(C790,Jogos!$A:$A,Jogos!$P:$P)-G790,H790))</f>
        <v>75</v>
      </c>
    </row>
    <row r="791" spans="1:9" x14ac:dyDescent="0.25">
      <c r="A791" s="2" t="str">
        <f>_xlfn.XLOOKUP(C791,Jogos!A:A,Jogos!B:B)</f>
        <v>https://www.ogol.com.br/jogo.php?id=9756545</v>
      </c>
      <c r="B791" s="1">
        <v>790</v>
      </c>
      <c r="C791" s="1">
        <v>233</v>
      </c>
      <c r="D791" s="1" t="str">
        <f>_xlfn.XLOOKUP(C791,Jogos!A:A,Jogos!M:M)</f>
        <v>Paulista Sub-17 2023</v>
      </c>
      <c r="E791" s="1">
        <v>6</v>
      </c>
      <c r="F791" t="s">
        <v>194</v>
      </c>
      <c r="H791" s="1">
        <v>75</v>
      </c>
      <c r="I791" s="1">
        <f>IF(IF(H791="",_xlfn.XLOOKUP(C791,Jogos!$A:$A,Jogos!$P:$P)-G791,H791)&lt;0,0,IF(H791="",_xlfn.XLOOKUP(C791,Jogos!$A:$A,Jogos!$P:$P)-G791,H791))</f>
        <v>75</v>
      </c>
    </row>
    <row r="792" spans="1:9" x14ac:dyDescent="0.25">
      <c r="A792" s="2" t="str">
        <f>_xlfn.XLOOKUP(C792,Jogos!A:A,Jogos!B:B)</f>
        <v>https://www.ogol.com.br/jogo.php?id=9756545</v>
      </c>
      <c r="B792" s="1">
        <v>791</v>
      </c>
      <c r="C792" s="1">
        <v>233</v>
      </c>
      <c r="D792" s="1" t="str">
        <f>_xlfn.XLOOKUP(C792,Jogos!A:A,Jogos!M:M)</f>
        <v>Paulista Sub-17 2023</v>
      </c>
      <c r="E792" s="1">
        <v>7</v>
      </c>
      <c r="F792" t="s">
        <v>131</v>
      </c>
      <c r="I792" s="1">
        <f>IF(IF(H792="",_xlfn.XLOOKUP(C792,Jogos!$A:$A,Jogos!$P:$P)-G792,H792)&lt;0,0,IF(H792="",_xlfn.XLOOKUP(C792,Jogos!$A:$A,Jogos!$P:$P)-G792,H792))</f>
        <v>90</v>
      </c>
    </row>
    <row r="793" spans="1:9" x14ac:dyDescent="0.25">
      <c r="A793" s="2" t="str">
        <f>_xlfn.XLOOKUP(C793,Jogos!A:A,Jogos!B:B)</f>
        <v>https://www.ogol.com.br/jogo.php?id=9756545</v>
      </c>
      <c r="B793" s="1">
        <v>792</v>
      </c>
      <c r="C793" s="1">
        <v>233</v>
      </c>
      <c r="D793" s="1" t="str">
        <f>_xlfn.XLOOKUP(C793,Jogos!A:A,Jogos!M:M)</f>
        <v>Paulista Sub-17 2023</v>
      </c>
      <c r="E793" s="1">
        <v>8</v>
      </c>
      <c r="F793" t="s">
        <v>193</v>
      </c>
      <c r="H793" s="1">
        <v>54</v>
      </c>
      <c r="I793" s="1">
        <f>IF(IF(H793="",_xlfn.XLOOKUP(C793,Jogos!$A:$A,Jogos!$P:$P)-G793,H793)&lt;0,0,IF(H793="",_xlfn.XLOOKUP(C793,Jogos!$A:$A,Jogos!$P:$P)-G793,H793))</f>
        <v>54</v>
      </c>
    </row>
    <row r="794" spans="1:9" x14ac:dyDescent="0.25">
      <c r="A794" s="2" t="str">
        <f>_xlfn.XLOOKUP(C794,Jogos!A:A,Jogos!B:B)</f>
        <v>https://www.ogol.com.br/jogo.php?id=9756545</v>
      </c>
      <c r="B794" s="1">
        <v>793</v>
      </c>
      <c r="C794" s="1">
        <v>233</v>
      </c>
      <c r="D794" s="1" t="str">
        <f>_xlfn.XLOOKUP(C794,Jogos!A:A,Jogos!M:M)</f>
        <v>Paulista Sub-17 2023</v>
      </c>
      <c r="E794" s="1">
        <v>10</v>
      </c>
      <c r="F794" t="s">
        <v>139</v>
      </c>
      <c r="H794" s="1">
        <v>54</v>
      </c>
      <c r="I794" s="1">
        <f>IF(IF(H794="",_xlfn.XLOOKUP(C794,Jogos!$A:$A,Jogos!$P:$P)-G794,H794)&lt;0,0,IF(H794="",_xlfn.XLOOKUP(C794,Jogos!$A:$A,Jogos!$P:$P)-G794,H794))</f>
        <v>54</v>
      </c>
    </row>
    <row r="795" spans="1:9" x14ac:dyDescent="0.25">
      <c r="A795" s="2" t="str">
        <f>_xlfn.XLOOKUP(C795,Jogos!A:A,Jogos!B:B)</f>
        <v>https://www.ogol.com.br/jogo.php?id=9756545</v>
      </c>
      <c r="B795" s="1">
        <v>794</v>
      </c>
      <c r="C795" s="1">
        <v>233</v>
      </c>
      <c r="D795" s="1" t="str">
        <f>_xlfn.XLOOKUP(C795,Jogos!A:A,Jogos!M:M)</f>
        <v>Paulista Sub-17 2023</v>
      </c>
      <c r="E795" s="1">
        <v>9</v>
      </c>
      <c r="F795" t="s">
        <v>141</v>
      </c>
      <c r="I795" s="1">
        <f>IF(IF(H795="",_xlfn.XLOOKUP(C795,Jogos!$A:$A,Jogos!$P:$P)-G795,H795)&lt;0,0,IF(H795="",_xlfn.XLOOKUP(C795,Jogos!$A:$A,Jogos!$P:$P)-G795,H795))</f>
        <v>90</v>
      </c>
    </row>
    <row r="796" spans="1:9" x14ac:dyDescent="0.25">
      <c r="A796" s="2" t="str">
        <f>_xlfn.XLOOKUP(C796,Jogos!A:A,Jogos!B:B)</f>
        <v>https://www.ogol.com.br/jogo.php?id=9756545</v>
      </c>
      <c r="B796" s="1">
        <v>795</v>
      </c>
      <c r="C796" s="1">
        <v>233</v>
      </c>
      <c r="D796" s="1" t="str">
        <f>_xlfn.XLOOKUP(C796,Jogos!A:A,Jogos!M:M)</f>
        <v>Paulista Sub-17 2023</v>
      </c>
      <c r="E796" s="1">
        <v>11</v>
      </c>
      <c r="F796" t="s">
        <v>192</v>
      </c>
      <c r="H796" s="1">
        <v>46</v>
      </c>
      <c r="I796" s="1">
        <f>IF(IF(H796="",_xlfn.XLOOKUP(C796,Jogos!$A:$A,Jogos!$P:$P)-G796,H796)&lt;0,0,IF(H796="",_xlfn.XLOOKUP(C796,Jogos!$A:$A,Jogos!$P:$P)-G796,H796))</f>
        <v>46</v>
      </c>
    </row>
    <row r="797" spans="1:9" x14ac:dyDescent="0.25">
      <c r="A797" s="2" t="str">
        <f>_xlfn.XLOOKUP(C797,Jogos!A:A,Jogos!B:B)</f>
        <v>https://www.ogol.com.br/jogo.php?id=9756545</v>
      </c>
      <c r="B797" s="1">
        <v>796</v>
      </c>
      <c r="C797" s="1">
        <v>233</v>
      </c>
      <c r="D797" s="1" t="str">
        <f>_xlfn.XLOOKUP(C797,Jogos!A:A,Jogos!M:M)</f>
        <v>Paulista Sub-17 2023</v>
      </c>
      <c r="E797" s="1">
        <v>12</v>
      </c>
      <c r="F797" t="s">
        <v>191</v>
      </c>
      <c r="I797" s="1">
        <f>IF(IF(H797="",_xlfn.XLOOKUP(C797,Jogos!$A:$A,Jogos!$P:$P)-G797,H797)&lt;0,0,IF(H797="",_xlfn.XLOOKUP(C797,Jogos!$A:$A,Jogos!$P:$P)-G797,H797))</f>
        <v>90</v>
      </c>
    </row>
    <row r="798" spans="1:9" x14ac:dyDescent="0.25">
      <c r="A798" s="2" t="str">
        <f>_xlfn.XLOOKUP(C798,Jogos!A:A,Jogos!B:B)</f>
        <v>https://www.ogol.com.br/jogo.php?id=9756545</v>
      </c>
      <c r="B798" s="1">
        <v>797</v>
      </c>
      <c r="C798" s="1">
        <v>233</v>
      </c>
      <c r="D798" s="1" t="str">
        <f>_xlfn.XLOOKUP(C798,Jogos!A:A,Jogos!M:M)</f>
        <v>Paulista Sub-17 2023</v>
      </c>
      <c r="E798" s="1">
        <v>13</v>
      </c>
      <c r="F798" t="s">
        <v>190</v>
      </c>
      <c r="I798" s="1">
        <f>IF(IF(H798="",_xlfn.XLOOKUP(C798,Jogos!$A:$A,Jogos!$P:$P)-G798,H798)&lt;0,0,IF(H798="",_xlfn.XLOOKUP(C798,Jogos!$A:$A,Jogos!$P:$P)-G798,H798))</f>
        <v>90</v>
      </c>
    </row>
    <row r="799" spans="1:9" x14ac:dyDescent="0.25">
      <c r="A799" s="2" t="str">
        <f>_xlfn.XLOOKUP(C799,Jogos!A:A,Jogos!B:B)</f>
        <v>https://www.ogol.com.br/jogo.php?id=9756545</v>
      </c>
      <c r="B799" s="1">
        <v>798</v>
      </c>
      <c r="C799" s="1">
        <v>233</v>
      </c>
      <c r="D799" s="1" t="str">
        <f>_xlfn.XLOOKUP(C799,Jogos!A:A,Jogos!M:M)</f>
        <v>Paulista Sub-17 2023</v>
      </c>
      <c r="E799" s="1">
        <v>14</v>
      </c>
      <c r="F799" t="s">
        <v>189</v>
      </c>
      <c r="I799" s="1">
        <f>IF(IF(H799="",_xlfn.XLOOKUP(C799,Jogos!$A:$A,Jogos!$P:$P)-G799,H799)&lt;0,0,IF(H799="",_xlfn.XLOOKUP(C799,Jogos!$A:$A,Jogos!$P:$P)-G799,H799))</f>
        <v>90</v>
      </c>
    </row>
    <row r="800" spans="1:9" x14ac:dyDescent="0.25">
      <c r="A800" s="2" t="str">
        <f>_xlfn.XLOOKUP(C800,Jogos!A:A,Jogos!B:B)</f>
        <v>https://www.ogol.com.br/jogo.php?id=9756545</v>
      </c>
      <c r="B800" s="1">
        <v>799</v>
      </c>
      <c r="C800" s="1">
        <v>233</v>
      </c>
      <c r="D800" s="1" t="str">
        <f>_xlfn.XLOOKUP(C800,Jogos!A:A,Jogos!M:M)</f>
        <v>Paulista Sub-17 2023</v>
      </c>
      <c r="E800" s="1">
        <v>15</v>
      </c>
      <c r="F800" t="s">
        <v>137</v>
      </c>
      <c r="G800" s="1">
        <v>46</v>
      </c>
      <c r="I800" s="1">
        <f>IF(IF(H800="",_xlfn.XLOOKUP(C800,Jogos!$A:$A,Jogos!$P:$P)-G800,H800)&lt;0,0,IF(H800="",_xlfn.XLOOKUP(C800,Jogos!$A:$A,Jogos!$P:$P)-G800,H800))</f>
        <v>44</v>
      </c>
    </row>
    <row r="801" spans="1:9" x14ac:dyDescent="0.25">
      <c r="A801" s="2" t="str">
        <f>_xlfn.XLOOKUP(C801,Jogos!A:A,Jogos!B:B)</f>
        <v>https://www.ogol.com.br/jogo.php?id=9756545</v>
      </c>
      <c r="B801" s="1">
        <v>800</v>
      </c>
      <c r="C801" s="1">
        <v>233</v>
      </c>
      <c r="D801" s="1" t="str">
        <f>_xlfn.XLOOKUP(C801,Jogos!A:A,Jogos!M:M)</f>
        <v>Paulista Sub-17 2023</v>
      </c>
      <c r="E801" s="1">
        <v>16</v>
      </c>
      <c r="F801" t="s">
        <v>188</v>
      </c>
      <c r="G801" s="1">
        <v>75</v>
      </c>
      <c r="I801" s="1">
        <f>IF(IF(H801="",_xlfn.XLOOKUP(C801,Jogos!$A:$A,Jogos!$P:$P)-G801,H801)&lt;0,0,IF(H801="",_xlfn.XLOOKUP(C801,Jogos!$A:$A,Jogos!$P:$P)-G801,H801))</f>
        <v>15</v>
      </c>
    </row>
    <row r="802" spans="1:9" x14ac:dyDescent="0.25">
      <c r="A802" s="2" t="str">
        <f>_xlfn.XLOOKUP(C802,Jogos!A:A,Jogos!B:B)</f>
        <v>https://www.ogol.com.br/jogo.php?id=9756545</v>
      </c>
      <c r="B802" s="1">
        <v>801</v>
      </c>
      <c r="C802" s="1">
        <v>233</v>
      </c>
      <c r="D802" s="1" t="str">
        <f>_xlfn.XLOOKUP(C802,Jogos!A:A,Jogos!M:M)</f>
        <v>Paulista Sub-17 2023</v>
      </c>
      <c r="E802" s="1">
        <v>18</v>
      </c>
      <c r="F802" t="s">
        <v>187</v>
      </c>
      <c r="G802" s="1">
        <v>54</v>
      </c>
      <c r="I802" s="1">
        <f>IF(IF(H802="",_xlfn.XLOOKUP(C802,Jogos!$A:$A,Jogos!$P:$P)-G802,H802)&lt;0,0,IF(H802="",_xlfn.XLOOKUP(C802,Jogos!$A:$A,Jogos!$P:$P)-G802,H802))</f>
        <v>36</v>
      </c>
    </row>
    <row r="803" spans="1:9" x14ac:dyDescent="0.25">
      <c r="A803" s="2" t="str">
        <f>_xlfn.XLOOKUP(C803,Jogos!A:A,Jogos!B:B)</f>
        <v>https://www.ogol.com.br/jogo.php?id=9756545</v>
      </c>
      <c r="B803" s="1">
        <v>802</v>
      </c>
      <c r="C803" s="1">
        <v>233</v>
      </c>
      <c r="D803" s="1" t="str">
        <f>_xlfn.XLOOKUP(C803,Jogos!A:A,Jogos!M:M)</f>
        <v>Paulista Sub-17 2023</v>
      </c>
      <c r="E803" s="1">
        <v>19</v>
      </c>
      <c r="F803" t="s">
        <v>224</v>
      </c>
      <c r="G803" s="1">
        <v>54</v>
      </c>
      <c r="I803" s="1">
        <f>IF(IF(H803="",_xlfn.XLOOKUP(C803,Jogos!$A:$A,Jogos!$P:$P)-G803,H803)&lt;0,0,IF(H803="",_xlfn.XLOOKUP(C803,Jogos!$A:$A,Jogos!$P:$P)-G803,H803))</f>
        <v>36</v>
      </c>
    </row>
    <row r="804" spans="1:9" x14ac:dyDescent="0.25">
      <c r="A804" s="2" t="str">
        <f>_xlfn.XLOOKUP(C804,Jogos!A:A,Jogos!B:B)</f>
        <v>https://www.ogol.com.br/jogo.php?id=9756545</v>
      </c>
      <c r="B804" s="1">
        <v>803</v>
      </c>
      <c r="C804" s="1">
        <v>233</v>
      </c>
      <c r="D804" s="1" t="str">
        <f>_xlfn.XLOOKUP(C804,Jogos!A:A,Jogos!M:M)</f>
        <v>Paulista Sub-17 2023</v>
      </c>
      <c r="E804" s="1">
        <v>17</v>
      </c>
      <c r="F804" t="s">
        <v>186</v>
      </c>
      <c r="G804" s="1">
        <v>75</v>
      </c>
      <c r="I804" s="1">
        <f>IF(IF(H804="",_xlfn.XLOOKUP(C804,Jogos!$A:$A,Jogos!$P:$P)-G804,H804)&lt;0,0,IF(H804="",_xlfn.XLOOKUP(C804,Jogos!$A:$A,Jogos!$P:$P)-G804,H804))</f>
        <v>15</v>
      </c>
    </row>
    <row r="805" spans="1:9" x14ac:dyDescent="0.25">
      <c r="A805" s="2" t="str">
        <f>_xlfn.XLOOKUP(C805,Jogos!A:A,Jogos!B:B)</f>
        <v>https://www.ogol.com.br/jogo.php?id=9756545</v>
      </c>
      <c r="B805" s="1">
        <v>804</v>
      </c>
      <c r="C805" s="1">
        <v>233</v>
      </c>
      <c r="D805" s="1" t="str">
        <f>_xlfn.XLOOKUP(C805,Jogos!A:A,Jogos!M:M)</f>
        <v>Paulista Sub-17 2023</v>
      </c>
      <c r="E805" s="1">
        <v>20</v>
      </c>
      <c r="F805" t="s">
        <v>132</v>
      </c>
      <c r="I805" s="1">
        <f>IF(IF(H805="",_xlfn.XLOOKUP(C805,Jogos!$A:$A,Jogos!$P:$P)-G805,H805)&lt;0,0,IF(H805="",_xlfn.XLOOKUP(C805,Jogos!$A:$A,Jogos!$P:$P)-G805,H805))</f>
        <v>90</v>
      </c>
    </row>
    <row r="806" spans="1:9" x14ac:dyDescent="0.25">
      <c r="A806" s="2" t="str">
        <f>_xlfn.XLOOKUP(C806,Jogos!A:A,Jogos!B:B)</f>
        <v>https://www.ogol.com.br/jogo.php?id=9756550</v>
      </c>
      <c r="B806" s="1">
        <v>805</v>
      </c>
      <c r="C806" s="1">
        <v>234</v>
      </c>
      <c r="D806" s="1" t="str">
        <f>_xlfn.XLOOKUP(C806,Jogos!A:A,Jogos!M:M)</f>
        <v>Paulista Sub-17 2023</v>
      </c>
      <c r="E806" s="1">
        <v>1</v>
      </c>
      <c r="F806" t="s">
        <v>124</v>
      </c>
      <c r="I806" s="1">
        <f>IF(IF(H806="",_xlfn.XLOOKUP(C806,Jogos!$A:$A,Jogos!$P:$P)-G806,H806)&lt;0,0,IF(H806="",_xlfn.XLOOKUP(C806,Jogos!$A:$A,Jogos!$P:$P)-G806,H806))</f>
        <v>90</v>
      </c>
    </row>
    <row r="807" spans="1:9" x14ac:dyDescent="0.25">
      <c r="A807" s="2" t="str">
        <f>_xlfn.XLOOKUP(C807,Jogos!A:A,Jogos!B:B)</f>
        <v>https://www.ogol.com.br/jogo.php?id=9756550</v>
      </c>
      <c r="B807" s="1">
        <v>806</v>
      </c>
      <c r="C807" s="1">
        <v>234</v>
      </c>
      <c r="D807" s="1" t="str">
        <f>_xlfn.XLOOKUP(C807,Jogos!A:A,Jogos!M:M)</f>
        <v>Paulista Sub-17 2023</v>
      </c>
      <c r="E807" s="1">
        <v>2</v>
      </c>
      <c r="F807" t="s">
        <v>189</v>
      </c>
      <c r="H807" s="1">
        <v>91</v>
      </c>
      <c r="I807" s="1">
        <f>IF(IF(H807="",_xlfn.XLOOKUP(C807,Jogos!$A:$A,Jogos!$P:$P)-G807,H807)&lt;0,0,IF(H807="",_xlfn.XLOOKUP(C807,Jogos!$A:$A,Jogos!$P:$P)-G807,H807))</f>
        <v>91</v>
      </c>
    </row>
    <row r="808" spans="1:9" x14ac:dyDescent="0.25">
      <c r="A808" s="2" t="str">
        <f>_xlfn.XLOOKUP(C808,Jogos!A:A,Jogos!B:B)</f>
        <v>https://www.ogol.com.br/jogo.php?id=9756550</v>
      </c>
      <c r="B808" s="1">
        <v>807</v>
      </c>
      <c r="C808" s="1">
        <v>234</v>
      </c>
      <c r="D808" s="1" t="str">
        <f>_xlfn.XLOOKUP(C808,Jogos!A:A,Jogos!M:M)</f>
        <v>Paulista Sub-17 2023</v>
      </c>
      <c r="E808" s="1">
        <v>3</v>
      </c>
      <c r="F808" t="s">
        <v>125</v>
      </c>
      <c r="I808" s="1">
        <f>IF(IF(H808="",_xlfn.XLOOKUP(C808,Jogos!$A:$A,Jogos!$P:$P)-G808,H808)&lt;0,0,IF(H808="",_xlfn.XLOOKUP(C808,Jogos!$A:$A,Jogos!$P:$P)-G808,H808))</f>
        <v>90</v>
      </c>
    </row>
    <row r="809" spans="1:9" x14ac:dyDescent="0.25">
      <c r="A809" s="2" t="str">
        <f>_xlfn.XLOOKUP(C809,Jogos!A:A,Jogos!B:B)</f>
        <v>https://www.ogol.com.br/jogo.php?id=9756550</v>
      </c>
      <c r="B809" s="1">
        <v>808</v>
      </c>
      <c r="C809" s="1">
        <v>234</v>
      </c>
      <c r="D809" s="1" t="str">
        <f>_xlfn.XLOOKUP(C809,Jogos!A:A,Jogos!M:M)</f>
        <v>Paulista Sub-17 2023</v>
      </c>
      <c r="E809" s="1">
        <v>4</v>
      </c>
      <c r="F809" t="s">
        <v>126</v>
      </c>
      <c r="I809" s="1">
        <f>IF(IF(H809="",_xlfn.XLOOKUP(C809,Jogos!$A:$A,Jogos!$P:$P)-G809,H809)&lt;0,0,IF(H809="",_xlfn.XLOOKUP(C809,Jogos!$A:$A,Jogos!$P:$P)-G809,H809))</f>
        <v>90</v>
      </c>
    </row>
    <row r="810" spans="1:9" x14ac:dyDescent="0.25">
      <c r="A810" s="2" t="str">
        <f>_xlfn.XLOOKUP(C810,Jogos!A:A,Jogos!B:B)</f>
        <v>https://www.ogol.com.br/jogo.php?id=9756550</v>
      </c>
      <c r="B810" s="1">
        <v>809</v>
      </c>
      <c r="C810" s="1">
        <v>234</v>
      </c>
      <c r="D810" s="1" t="str">
        <f>_xlfn.XLOOKUP(C810,Jogos!A:A,Jogos!M:M)</f>
        <v>Paulista Sub-17 2023</v>
      </c>
      <c r="E810" s="1">
        <v>5</v>
      </c>
      <c r="F810" t="s">
        <v>127</v>
      </c>
      <c r="I810" s="1">
        <f>IF(IF(H810="",_xlfn.XLOOKUP(C810,Jogos!$A:$A,Jogos!$P:$P)-G810,H810)&lt;0,0,IF(H810="",_xlfn.XLOOKUP(C810,Jogos!$A:$A,Jogos!$P:$P)-G810,H810))</f>
        <v>90</v>
      </c>
    </row>
    <row r="811" spans="1:9" x14ac:dyDescent="0.25">
      <c r="A811" s="2" t="str">
        <f>_xlfn.XLOOKUP(C811,Jogos!A:A,Jogos!B:B)</f>
        <v>https://www.ogol.com.br/jogo.php?id=9756550</v>
      </c>
      <c r="B811" s="1">
        <v>810</v>
      </c>
      <c r="C811" s="1">
        <v>234</v>
      </c>
      <c r="D811" s="1" t="str">
        <f>_xlfn.XLOOKUP(C811,Jogos!A:A,Jogos!M:M)</f>
        <v>Paulista Sub-17 2023</v>
      </c>
      <c r="E811" s="1">
        <v>6</v>
      </c>
      <c r="F811" t="s">
        <v>194</v>
      </c>
      <c r="I811" s="1">
        <f>IF(IF(H811="",_xlfn.XLOOKUP(C811,Jogos!$A:$A,Jogos!$P:$P)-G811,H811)&lt;0,0,IF(H811="",_xlfn.XLOOKUP(C811,Jogos!$A:$A,Jogos!$P:$P)-G811,H811))</f>
        <v>90</v>
      </c>
    </row>
    <row r="812" spans="1:9" x14ac:dyDescent="0.25">
      <c r="A812" s="2" t="str">
        <f>_xlfn.XLOOKUP(C812,Jogos!A:A,Jogos!B:B)</f>
        <v>https://www.ogol.com.br/jogo.php?id=9756550</v>
      </c>
      <c r="B812" s="1">
        <v>811</v>
      </c>
      <c r="C812" s="1">
        <v>234</v>
      </c>
      <c r="D812" s="1" t="str">
        <f>_xlfn.XLOOKUP(C812,Jogos!A:A,Jogos!M:M)</f>
        <v>Paulista Sub-17 2023</v>
      </c>
      <c r="E812" s="1">
        <v>7</v>
      </c>
      <c r="F812" t="s">
        <v>224</v>
      </c>
      <c r="H812" s="1">
        <v>46</v>
      </c>
      <c r="I812" s="1">
        <f>IF(IF(H812="",_xlfn.XLOOKUP(C812,Jogos!$A:$A,Jogos!$P:$P)-G812,H812)&lt;0,0,IF(H812="",_xlfn.XLOOKUP(C812,Jogos!$A:$A,Jogos!$P:$P)-G812,H812))</f>
        <v>46</v>
      </c>
    </row>
    <row r="813" spans="1:9" x14ac:dyDescent="0.25">
      <c r="A813" s="2" t="str">
        <f>_xlfn.XLOOKUP(C813,Jogos!A:A,Jogos!B:B)</f>
        <v>https://www.ogol.com.br/jogo.php?id=9756550</v>
      </c>
      <c r="B813" s="1">
        <v>812</v>
      </c>
      <c r="C813" s="1">
        <v>234</v>
      </c>
      <c r="D813" s="1" t="str">
        <f>_xlfn.XLOOKUP(C813,Jogos!A:A,Jogos!M:M)</f>
        <v>Paulista Sub-17 2023</v>
      </c>
      <c r="E813" s="1">
        <v>8</v>
      </c>
      <c r="F813" t="s">
        <v>193</v>
      </c>
      <c r="H813" s="1">
        <v>67</v>
      </c>
      <c r="I813" s="1">
        <f>IF(IF(H813="",_xlfn.XLOOKUP(C813,Jogos!$A:$A,Jogos!$P:$P)-G813,H813)&lt;0,0,IF(H813="",_xlfn.XLOOKUP(C813,Jogos!$A:$A,Jogos!$P:$P)-G813,H813))</f>
        <v>67</v>
      </c>
    </row>
    <row r="814" spans="1:9" x14ac:dyDescent="0.25">
      <c r="A814" s="2" t="str">
        <f>_xlfn.XLOOKUP(C814,Jogos!A:A,Jogos!B:B)</f>
        <v>https://www.ogol.com.br/jogo.php?id=9756550</v>
      </c>
      <c r="B814" s="1">
        <v>813</v>
      </c>
      <c r="C814" s="1">
        <v>234</v>
      </c>
      <c r="D814" s="1" t="str">
        <f>_xlfn.XLOOKUP(C814,Jogos!A:A,Jogos!M:M)</f>
        <v>Paulista Sub-17 2023</v>
      </c>
      <c r="E814" s="1">
        <v>10</v>
      </c>
      <c r="F814" t="s">
        <v>130</v>
      </c>
      <c r="H814" s="1">
        <v>91</v>
      </c>
      <c r="I814" s="1">
        <f>IF(IF(H814="",_xlfn.XLOOKUP(C814,Jogos!$A:$A,Jogos!$P:$P)-G814,H814)&lt;0,0,IF(H814="",_xlfn.XLOOKUP(C814,Jogos!$A:$A,Jogos!$P:$P)-G814,H814))</f>
        <v>91</v>
      </c>
    </row>
    <row r="815" spans="1:9" x14ac:dyDescent="0.25">
      <c r="A815" s="2" t="str">
        <f>_xlfn.XLOOKUP(C815,Jogos!A:A,Jogos!B:B)</f>
        <v>https://www.ogol.com.br/jogo.php?id=9756550</v>
      </c>
      <c r="B815" s="1">
        <v>814</v>
      </c>
      <c r="C815" s="1">
        <v>234</v>
      </c>
      <c r="D815" s="1" t="str">
        <f>_xlfn.XLOOKUP(C815,Jogos!A:A,Jogos!M:M)</f>
        <v>Paulista Sub-17 2023</v>
      </c>
      <c r="E815" s="1">
        <v>11</v>
      </c>
      <c r="F815" t="s">
        <v>139</v>
      </c>
      <c r="H815" s="1">
        <v>77</v>
      </c>
      <c r="I815" s="1">
        <f>IF(IF(H815="",_xlfn.XLOOKUP(C815,Jogos!$A:$A,Jogos!$P:$P)-G815,H815)&lt;0,0,IF(H815="",_xlfn.XLOOKUP(C815,Jogos!$A:$A,Jogos!$P:$P)-G815,H815))</f>
        <v>77</v>
      </c>
    </row>
    <row r="816" spans="1:9" x14ac:dyDescent="0.25">
      <c r="A816" s="2" t="str">
        <f>_xlfn.XLOOKUP(C816,Jogos!A:A,Jogos!B:B)</f>
        <v>https://www.ogol.com.br/jogo.php?id=9756550</v>
      </c>
      <c r="B816" s="1">
        <v>815</v>
      </c>
      <c r="C816" s="1">
        <v>234</v>
      </c>
      <c r="D816" s="1" t="str">
        <f>_xlfn.XLOOKUP(C816,Jogos!A:A,Jogos!M:M)</f>
        <v>Paulista Sub-17 2023</v>
      </c>
      <c r="E816" s="1">
        <v>9</v>
      </c>
      <c r="F816" t="s">
        <v>141</v>
      </c>
      <c r="I816" s="1">
        <f>IF(IF(H816="",_xlfn.XLOOKUP(C816,Jogos!$A:$A,Jogos!$P:$P)-G816,H816)&lt;0,0,IF(H816="",_xlfn.XLOOKUP(C816,Jogos!$A:$A,Jogos!$P:$P)-G816,H816))</f>
        <v>90</v>
      </c>
    </row>
    <row r="817" spans="1:9" x14ac:dyDescent="0.25">
      <c r="A817" s="2" t="str">
        <f>_xlfn.XLOOKUP(C817,Jogos!A:A,Jogos!B:B)</f>
        <v>https://www.ogol.com.br/jogo.php?id=9756550</v>
      </c>
      <c r="B817" s="1">
        <v>816</v>
      </c>
      <c r="C817" s="1">
        <v>234</v>
      </c>
      <c r="D817" s="1" t="str">
        <f>_xlfn.XLOOKUP(C817,Jogos!A:A,Jogos!M:M)</f>
        <v>Paulista Sub-17 2023</v>
      </c>
      <c r="E817" s="1">
        <v>12</v>
      </c>
      <c r="F817" t="s">
        <v>191</v>
      </c>
      <c r="I817" s="1">
        <f>IF(IF(H817="",_xlfn.XLOOKUP(C817,Jogos!$A:$A,Jogos!$P:$P)-G817,H817)&lt;0,0,IF(H817="",_xlfn.XLOOKUP(C817,Jogos!$A:$A,Jogos!$P:$P)-G817,H817))</f>
        <v>90</v>
      </c>
    </row>
    <row r="818" spans="1:9" x14ac:dyDescent="0.25">
      <c r="A818" s="2" t="str">
        <f>_xlfn.XLOOKUP(C818,Jogos!A:A,Jogos!B:B)</f>
        <v>https://www.ogol.com.br/jogo.php?id=9756550</v>
      </c>
      <c r="B818" s="1">
        <v>817</v>
      </c>
      <c r="C818" s="1">
        <v>234</v>
      </c>
      <c r="D818" s="1" t="str">
        <f>_xlfn.XLOOKUP(C818,Jogos!A:A,Jogos!M:M)</f>
        <v>Paulista Sub-17 2023</v>
      </c>
      <c r="E818" s="1">
        <v>13</v>
      </c>
      <c r="F818" t="s">
        <v>135</v>
      </c>
      <c r="G818" s="1">
        <v>91</v>
      </c>
      <c r="I818" s="1">
        <f>IF(IF(H818="",_xlfn.XLOOKUP(C818,Jogos!$A:$A,Jogos!$P:$P)-G818,H818)&lt;0,0,IF(H818="",_xlfn.XLOOKUP(C818,Jogos!$A:$A,Jogos!$P:$P)-G818,H818))</f>
        <v>0</v>
      </c>
    </row>
    <row r="819" spans="1:9" x14ac:dyDescent="0.25">
      <c r="A819" s="2" t="str">
        <f>_xlfn.XLOOKUP(C819,Jogos!A:A,Jogos!B:B)</f>
        <v>https://www.ogol.com.br/jogo.php?id=9756550</v>
      </c>
      <c r="B819" s="1">
        <v>818</v>
      </c>
      <c r="C819" s="1">
        <v>234</v>
      </c>
      <c r="D819" s="1" t="str">
        <f>_xlfn.XLOOKUP(C819,Jogos!A:A,Jogos!M:M)</f>
        <v>Paulista Sub-17 2023</v>
      </c>
      <c r="E819" s="1">
        <v>14</v>
      </c>
      <c r="F819" t="s">
        <v>190</v>
      </c>
      <c r="G819" s="1">
        <v>67</v>
      </c>
      <c r="I819" s="1">
        <f>IF(IF(H819="",_xlfn.XLOOKUP(C819,Jogos!$A:$A,Jogos!$P:$P)-G819,H819)&lt;0,0,IF(H819="",_xlfn.XLOOKUP(C819,Jogos!$A:$A,Jogos!$P:$P)-G819,H819))</f>
        <v>23</v>
      </c>
    </row>
    <row r="820" spans="1:9" x14ac:dyDescent="0.25">
      <c r="A820" s="2" t="str">
        <f>_xlfn.XLOOKUP(C820,Jogos!A:A,Jogos!B:B)</f>
        <v>https://www.ogol.com.br/jogo.php?id=9756550</v>
      </c>
      <c r="B820" s="1">
        <v>819</v>
      </c>
      <c r="C820" s="1">
        <v>234</v>
      </c>
      <c r="D820" s="1" t="str">
        <f>_xlfn.XLOOKUP(C820,Jogos!A:A,Jogos!M:M)</f>
        <v>Paulista Sub-17 2023</v>
      </c>
      <c r="E820" s="1">
        <v>15</v>
      </c>
      <c r="F820" t="s">
        <v>188</v>
      </c>
      <c r="G820" s="1">
        <v>46</v>
      </c>
      <c r="I820" s="1">
        <f>IF(IF(H820="",_xlfn.XLOOKUP(C820,Jogos!$A:$A,Jogos!$P:$P)-G820,H820)&lt;0,0,IF(H820="",_xlfn.XLOOKUP(C820,Jogos!$A:$A,Jogos!$P:$P)-G820,H820))</f>
        <v>44</v>
      </c>
    </row>
    <row r="821" spans="1:9" x14ac:dyDescent="0.25">
      <c r="A821" s="2" t="str">
        <f>_xlfn.XLOOKUP(C821,Jogos!A:A,Jogos!B:B)</f>
        <v>https://www.ogol.com.br/jogo.php?id=9756550</v>
      </c>
      <c r="B821" s="1">
        <v>820</v>
      </c>
      <c r="C821" s="1">
        <v>234</v>
      </c>
      <c r="D821" s="1" t="str">
        <f>_xlfn.XLOOKUP(C821,Jogos!A:A,Jogos!M:M)</f>
        <v>Paulista Sub-17 2023</v>
      </c>
      <c r="E821" s="1">
        <v>16</v>
      </c>
      <c r="F821" t="s">
        <v>129</v>
      </c>
      <c r="G821" s="1">
        <v>91</v>
      </c>
      <c r="I821" s="1">
        <f>IF(IF(H821="",_xlfn.XLOOKUP(C821,Jogos!$A:$A,Jogos!$P:$P)-G821,H821)&lt;0,0,IF(H821="",_xlfn.XLOOKUP(C821,Jogos!$A:$A,Jogos!$P:$P)-G821,H821))</f>
        <v>0</v>
      </c>
    </row>
    <row r="822" spans="1:9" x14ac:dyDescent="0.25">
      <c r="A822" s="2" t="str">
        <f>_xlfn.XLOOKUP(C822,Jogos!A:A,Jogos!B:B)</f>
        <v>https://www.ogol.com.br/jogo.php?id=9756550</v>
      </c>
      <c r="B822" s="1">
        <v>821</v>
      </c>
      <c r="C822" s="1">
        <v>234</v>
      </c>
      <c r="D822" s="1" t="str">
        <f>_xlfn.XLOOKUP(C822,Jogos!A:A,Jogos!M:M)</f>
        <v>Paulista Sub-17 2023</v>
      </c>
      <c r="E822" s="1">
        <v>18</v>
      </c>
      <c r="F822" t="s">
        <v>187</v>
      </c>
      <c r="I822" s="1">
        <f>IF(IF(H822="",_xlfn.XLOOKUP(C822,Jogos!$A:$A,Jogos!$P:$P)-G822,H822)&lt;0,0,IF(H822="",_xlfn.XLOOKUP(C822,Jogos!$A:$A,Jogos!$P:$P)-G822,H822))</f>
        <v>90</v>
      </c>
    </row>
    <row r="823" spans="1:9" x14ac:dyDescent="0.25">
      <c r="A823" s="2" t="str">
        <f>_xlfn.XLOOKUP(C823,Jogos!A:A,Jogos!B:B)</f>
        <v>https://www.ogol.com.br/jogo.php?id=9756550</v>
      </c>
      <c r="B823" s="1">
        <v>822</v>
      </c>
      <c r="C823" s="1">
        <v>234</v>
      </c>
      <c r="D823" s="1" t="str">
        <f>_xlfn.XLOOKUP(C823,Jogos!A:A,Jogos!M:M)</f>
        <v>Paulista Sub-17 2023</v>
      </c>
      <c r="E823" s="1">
        <v>19</v>
      </c>
      <c r="F823" t="s">
        <v>133</v>
      </c>
      <c r="I823" s="1">
        <f>IF(IF(H823="",_xlfn.XLOOKUP(C823,Jogos!$A:$A,Jogos!$P:$P)-G823,H823)&lt;0,0,IF(H823="",_xlfn.XLOOKUP(C823,Jogos!$A:$A,Jogos!$P:$P)-G823,H823))</f>
        <v>90</v>
      </c>
    </row>
    <row r="824" spans="1:9" x14ac:dyDescent="0.25">
      <c r="A824" s="2" t="str">
        <f>_xlfn.XLOOKUP(C824,Jogos!A:A,Jogos!B:B)</f>
        <v>https://www.ogol.com.br/jogo.php?id=9756550</v>
      </c>
      <c r="B824" s="1">
        <v>823</v>
      </c>
      <c r="C824" s="1">
        <v>234</v>
      </c>
      <c r="D824" s="1" t="str">
        <f>_xlfn.XLOOKUP(C824,Jogos!A:A,Jogos!M:M)</f>
        <v>Paulista Sub-17 2023</v>
      </c>
      <c r="E824" s="1">
        <v>17</v>
      </c>
      <c r="F824" t="s">
        <v>192</v>
      </c>
      <c r="G824" s="1">
        <v>77</v>
      </c>
      <c r="I824" s="1">
        <f>IF(IF(H824="",_xlfn.XLOOKUP(C824,Jogos!$A:$A,Jogos!$P:$P)-G824,H824)&lt;0,0,IF(H824="",_xlfn.XLOOKUP(C824,Jogos!$A:$A,Jogos!$P:$P)-G824,H824))</f>
        <v>13</v>
      </c>
    </row>
    <row r="825" spans="1:9" x14ac:dyDescent="0.25">
      <c r="A825" s="2" t="str">
        <f>_xlfn.XLOOKUP(C825,Jogos!A:A,Jogos!B:B)</f>
        <v>https://www.ogol.com.br/jogo.php?id=9756550</v>
      </c>
      <c r="B825" s="1">
        <v>824</v>
      </c>
      <c r="C825" s="1">
        <v>234</v>
      </c>
      <c r="D825" s="1" t="str">
        <f>_xlfn.XLOOKUP(C825,Jogos!A:A,Jogos!M:M)</f>
        <v>Paulista Sub-17 2023</v>
      </c>
      <c r="E825" s="1">
        <v>20</v>
      </c>
      <c r="F825" t="s">
        <v>132</v>
      </c>
      <c r="I825" s="1">
        <f>IF(IF(H825="",_xlfn.XLOOKUP(C825,Jogos!$A:$A,Jogos!$P:$P)-G825,H825)&lt;0,0,IF(H825="",_xlfn.XLOOKUP(C825,Jogos!$A:$A,Jogos!$P:$P)-G825,H825))</f>
        <v>90</v>
      </c>
    </row>
  </sheetData>
  <autoFilter ref="A1:I825" xr:uid="{9BDD27F8-27F3-4C5C-885E-01AE277212F8}">
    <sortState xmlns:xlrd2="http://schemas.microsoft.com/office/spreadsheetml/2017/richdata2" ref="A2:I825">
      <sortCondition ref="C1:C825"/>
    </sortState>
  </autoFilter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7541-7736-4491-8B24-E2C4D401E16A}">
  <dimension ref="A1:F39"/>
  <sheetViews>
    <sheetView workbookViewId="0">
      <selection activeCell="F2" sqref="F2"/>
    </sheetView>
  </sheetViews>
  <sheetFormatPr defaultRowHeight="15" x14ac:dyDescent="0.25"/>
  <cols>
    <col min="1" max="1" width="6" style="5" customWidth="1"/>
    <col min="2" max="2" width="17.5703125" customWidth="1"/>
    <col min="3" max="6" width="9.140625" style="1"/>
  </cols>
  <sheetData>
    <row r="1" spans="1:6" x14ac:dyDescent="0.25">
      <c r="A1" s="5" t="s">
        <v>226</v>
      </c>
      <c r="B1" s="3" t="s">
        <v>142</v>
      </c>
      <c r="C1" s="5" t="s">
        <v>227</v>
      </c>
      <c r="D1" s="5" t="s">
        <v>228</v>
      </c>
      <c r="E1" s="5" t="s">
        <v>229</v>
      </c>
      <c r="F1" s="5" t="s">
        <v>230</v>
      </c>
    </row>
    <row r="2" spans="1:6" x14ac:dyDescent="0.25">
      <c r="A2" s="5">
        <v>35</v>
      </c>
      <c r="B2" t="s">
        <v>141</v>
      </c>
      <c r="C2" s="1">
        <f>COUNTIF(Escalações!$F:$F,B2)</f>
        <v>34</v>
      </c>
      <c r="D2" s="1">
        <f>COUNTIFS(Gols!$I:$I,B2)</f>
        <v>42</v>
      </c>
      <c r="E2" s="1">
        <f>COUNTIFS(Gols!$J:$J,B2)</f>
        <v>9</v>
      </c>
      <c r="F2" s="1">
        <f>D2+E2</f>
        <v>51</v>
      </c>
    </row>
    <row r="3" spans="1:6" x14ac:dyDescent="0.25">
      <c r="A3" s="5">
        <v>38</v>
      </c>
      <c r="B3" t="s">
        <v>131</v>
      </c>
      <c r="C3" s="1">
        <f>COUNTIF(Escalações!$F:$F,B3)</f>
        <v>33</v>
      </c>
      <c r="D3" s="1">
        <f>COUNTIFS(Gols!$I:$I,B3)</f>
        <v>11</v>
      </c>
      <c r="E3" s="1">
        <f>COUNTIFS(Gols!$J:$J,B3)</f>
        <v>16</v>
      </c>
      <c r="F3" s="1">
        <f>D3+E3</f>
        <v>27</v>
      </c>
    </row>
    <row r="4" spans="1:6" x14ac:dyDescent="0.25">
      <c r="A4" s="5">
        <v>22</v>
      </c>
      <c r="B4" t="s">
        <v>130</v>
      </c>
      <c r="C4" s="1">
        <f>COUNTIF(Escalações!$F:$F,B4)</f>
        <v>31</v>
      </c>
      <c r="D4" s="1">
        <f>COUNTIFS(Gols!$I:$I,B4)</f>
        <v>9</v>
      </c>
      <c r="E4" s="1">
        <f>COUNTIFS(Gols!$J:$J,B4)</f>
        <v>7</v>
      </c>
      <c r="F4" s="1">
        <f>D4+E4</f>
        <v>16</v>
      </c>
    </row>
    <row r="5" spans="1:6" x14ac:dyDescent="0.25">
      <c r="A5" s="5">
        <v>14</v>
      </c>
      <c r="B5" t="s">
        <v>139</v>
      </c>
      <c r="C5" s="1">
        <f>COUNTIF(Escalações!$F:$F,B5)</f>
        <v>36</v>
      </c>
      <c r="D5" s="1">
        <f>COUNTIFS(Gols!$I:$I,B5)</f>
        <v>6</v>
      </c>
      <c r="E5" s="1">
        <f>COUNTIFS(Gols!$J:$J,B5)</f>
        <v>6</v>
      </c>
      <c r="F5" s="1">
        <f>D5+E5</f>
        <v>12</v>
      </c>
    </row>
    <row r="6" spans="1:6" x14ac:dyDescent="0.25">
      <c r="A6" s="5">
        <v>16</v>
      </c>
      <c r="B6" t="s">
        <v>223</v>
      </c>
      <c r="C6" s="1">
        <f>COUNTIF(Escalações!$F:$F,B6)</f>
        <v>33</v>
      </c>
      <c r="D6" s="1">
        <f>COUNTIFS(Gols!$I:$I,B6)</f>
        <v>3</v>
      </c>
      <c r="E6" s="1">
        <f>COUNTIFS(Gols!$J:$J,B6)</f>
        <v>5</v>
      </c>
      <c r="F6" s="1">
        <f>D6+E6</f>
        <v>8</v>
      </c>
    </row>
    <row r="7" spans="1:6" x14ac:dyDescent="0.25">
      <c r="A7" s="5">
        <v>29</v>
      </c>
      <c r="B7" t="s">
        <v>129</v>
      </c>
      <c r="C7" s="1">
        <f>COUNTIF(Escalações!$F:$F,B7)</f>
        <v>35</v>
      </c>
      <c r="D7" s="1">
        <f>COUNTIFS(Gols!$I:$I,B7)</f>
        <v>2</v>
      </c>
      <c r="E7" s="1">
        <f>COUNTIFS(Gols!$J:$J,B7)</f>
        <v>5</v>
      </c>
      <c r="F7" s="1">
        <f>D7+E7</f>
        <v>7</v>
      </c>
    </row>
    <row r="8" spans="1:6" x14ac:dyDescent="0.25">
      <c r="A8" s="5">
        <v>24</v>
      </c>
      <c r="B8" t="s">
        <v>132</v>
      </c>
      <c r="C8" s="1">
        <f>COUNTIF(Escalações!$F:$F,B8)</f>
        <v>30</v>
      </c>
      <c r="D8" s="1">
        <f>COUNTIFS(Gols!$I:$I,B8)</f>
        <v>3</v>
      </c>
      <c r="E8" s="1">
        <f>COUNTIFS(Gols!$J:$J,B8)</f>
        <v>4</v>
      </c>
      <c r="F8" s="1">
        <f>D8+E8</f>
        <v>7</v>
      </c>
    </row>
    <row r="9" spans="1:6" x14ac:dyDescent="0.25">
      <c r="A9" s="5">
        <v>34</v>
      </c>
      <c r="B9" t="s">
        <v>220</v>
      </c>
      <c r="C9" s="1">
        <f>COUNTIF(Escalações!$F:$F,B9)</f>
        <v>27</v>
      </c>
      <c r="D9" s="1">
        <f>COUNTIFS(Gols!$I:$I,B9)</f>
        <v>4</v>
      </c>
      <c r="E9" s="1">
        <f>COUNTIFS(Gols!$J:$J,B9)</f>
        <v>3</v>
      </c>
      <c r="F9" s="1">
        <f>D9+E9</f>
        <v>7</v>
      </c>
    </row>
    <row r="10" spans="1:6" x14ac:dyDescent="0.25">
      <c r="A10" s="5">
        <v>20</v>
      </c>
      <c r="B10" t="s">
        <v>192</v>
      </c>
      <c r="C10" s="1">
        <f>COUNTIF(Escalações!$F:$F,B10)</f>
        <v>34</v>
      </c>
      <c r="D10" s="1">
        <f>COUNTIFS(Gols!$I:$I,B10)</f>
        <v>6</v>
      </c>
      <c r="E10" s="1">
        <f>COUNTIFS(Gols!$J:$J,B10)</f>
        <v>1</v>
      </c>
      <c r="F10" s="1">
        <f>D10+E10</f>
        <v>7</v>
      </c>
    </row>
    <row r="11" spans="1:6" x14ac:dyDescent="0.25">
      <c r="A11" s="5">
        <v>33</v>
      </c>
      <c r="B11" t="s">
        <v>133</v>
      </c>
      <c r="C11" s="1">
        <f>COUNTIF(Escalações!$F:$F,B11)</f>
        <v>35</v>
      </c>
      <c r="D11" s="1">
        <f>COUNTIFS(Gols!$I:$I,B11)</f>
        <v>6</v>
      </c>
      <c r="E11" s="1">
        <f>COUNTIFS(Gols!$J:$J,B11)</f>
        <v>1</v>
      </c>
      <c r="F11" s="1">
        <f>D11+E11</f>
        <v>7</v>
      </c>
    </row>
    <row r="12" spans="1:6" x14ac:dyDescent="0.25">
      <c r="A12" s="5">
        <v>12</v>
      </c>
      <c r="B12" t="s">
        <v>193</v>
      </c>
      <c r="C12" s="1">
        <f>COUNTIF(Escalações!$F:$F,B12)</f>
        <v>21</v>
      </c>
      <c r="D12" s="1">
        <f>COUNTIFS(Gols!$I:$I,B12)</f>
        <v>0</v>
      </c>
      <c r="E12" s="1">
        <f>COUNTIFS(Gols!$J:$J,B12)</f>
        <v>5</v>
      </c>
      <c r="F12" s="1">
        <f>D12+E12</f>
        <v>5</v>
      </c>
    </row>
    <row r="13" spans="1:6" x14ac:dyDescent="0.25">
      <c r="A13" s="5">
        <v>8</v>
      </c>
      <c r="B13" t="s">
        <v>128</v>
      </c>
      <c r="C13" s="1">
        <f>COUNTIF(Escalações!$F:$F,B13)</f>
        <v>31</v>
      </c>
      <c r="D13" s="1">
        <f>COUNTIFS(Gols!$I:$I,B13)</f>
        <v>2</v>
      </c>
      <c r="E13" s="1">
        <f>COUNTIFS(Gols!$J:$J,B13)</f>
        <v>2</v>
      </c>
      <c r="F13" s="1">
        <f>D13+E13</f>
        <v>4</v>
      </c>
    </row>
    <row r="14" spans="1:6" x14ac:dyDescent="0.25">
      <c r="A14" s="5">
        <v>37</v>
      </c>
      <c r="B14" t="s">
        <v>137</v>
      </c>
      <c r="C14" s="1">
        <f>COUNTIF(Escalações!$F:$F,B14)</f>
        <v>37</v>
      </c>
      <c r="D14" s="1">
        <f>COUNTIFS(Gols!$I:$I,B14)</f>
        <v>3</v>
      </c>
      <c r="E14" s="1">
        <f>COUNTIFS(Gols!$J:$J,B14)</f>
        <v>1</v>
      </c>
      <c r="F14" s="1">
        <f>D14+E14</f>
        <v>4</v>
      </c>
    </row>
    <row r="15" spans="1:6" x14ac:dyDescent="0.25">
      <c r="A15" s="5">
        <v>4</v>
      </c>
      <c r="B15" t="s">
        <v>127</v>
      </c>
      <c r="C15" s="1">
        <f>COUNTIF(Escalações!$F:$F,B15)</f>
        <v>33</v>
      </c>
      <c r="D15" s="1">
        <f>COUNTIFS(Gols!$I:$I,B15)</f>
        <v>4</v>
      </c>
      <c r="E15" s="1">
        <f>COUNTIFS(Gols!$J:$J,B15)</f>
        <v>0</v>
      </c>
      <c r="F15" s="1">
        <f>D15+E15</f>
        <v>4</v>
      </c>
    </row>
    <row r="16" spans="1:6" x14ac:dyDescent="0.25">
      <c r="A16" s="5">
        <v>5</v>
      </c>
      <c r="B16" t="s">
        <v>224</v>
      </c>
      <c r="C16" s="1">
        <f>COUNTIF(Escalações!$F:$F,B16)</f>
        <v>16</v>
      </c>
      <c r="D16" s="1">
        <f>COUNTIFS(Gols!$I:$I,B16)</f>
        <v>1</v>
      </c>
      <c r="E16" s="1">
        <f>COUNTIFS(Gols!$J:$J,B16)</f>
        <v>2</v>
      </c>
      <c r="F16" s="1">
        <f>D16+E16</f>
        <v>3</v>
      </c>
    </row>
    <row r="17" spans="1:6" x14ac:dyDescent="0.25">
      <c r="A17" s="5">
        <v>2</v>
      </c>
      <c r="B17" t="s">
        <v>140</v>
      </c>
      <c r="C17" s="1">
        <f>COUNTIF(Escalações!$F:$F,B17)</f>
        <v>1</v>
      </c>
      <c r="D17" s="1">
        <f>COUNTIFS(Gols!$I:$I,B17)</f>
        <v>0</v>
      </c>
      <c r="E17" s="1">
        <f>COUNTIFS(Gols!$J:$J,B17)</f>
        <v>1</v>
      </c>
      <c r="F17" s="1">
        <f>D17+E17</f>
        <v>1</v>
      </c>
    </row>
    <row r="18" spans="1:6" x14ac:dyDescent="0.25">
      <c r="A18" s="5">
        <v>3</v>
      </c>
      <c r="B18" t="s">
        <v>189</v>
      </c>
      <c r="C18" s="1">
        <f>COUNTIF(Escalações!$F:$F,B18)</f>
        <v>28</v>
      </c>
      <c r="D18" s="1">
        <f>COUNTIFS(Gols!$I:$I,B18)</f>
        <v>0</v>
      </c>
      <c r="E18" s="1">
        <f>COUNTIFS(Gols!$J:$J,B18)</f>
        <v>1</v>
      </c>
      <c r="F18" s="1">
        <f>D18+E18</f>
        <v>1</v>
      </c>
    </row>
    <row r="19" spans="1:6" x14ac:dyDescent="0.25">
      <c r="A19" s="5">
        <v>19</v>
      </c>
      <c r="B19" t="s">
        <v>124</v>
      </c>
      <c r="C19" s="1">
        <f>COUNTIF(Escalações!$F:$F,B19)</f>
        <v>33</v>
      </c>
      <c r="D19" s="1">
        <f>COUNTIFS(Gols!$I:$I,B19)</f>
        <v>0</v>
      </c>
      <c r="E19" s="1">
        <f>COUNTIFS(Gols!$J:$J,B19)</f>
        <v>1</v>
      </c>
      <c r="F19" s="1">
        <f>D19+E19</f>
        <v>1</v>
      </c>
    </row>
    <row r="20" spans="1:6" x14ac:dyDescent="0.25">
      <c r="A20" s="5">
        <v>21</v>
      </c>
      <c r="B20" t="s">
        <v>125</v>
      </c>
      <c r="C20" s="1">
        <f>COUNTIF(Escalações!$F:$F,B20)</f>
        <v>33</v>
      </c>
      <c r="D20" s="1">
        <f>COUNTIFS(Gols!$I:$I,B20)</f>
        <v>0</v>
      </c>
      <c r="E20" s="1">
        <f>COUNTIFS(Gols!$J:$J,B20)</f>
        <v>1</v>
      </c>
      <c r="F20" s="1">
        <f>D20+E20</f>
        <v>1</v>
      </c>
    </row>
    <row r="21" spans="1:6" x14ac:dyDescent="0.25">
      <c r="A21" s="5">
        <v>27</v>
      </c>
      <c r="B21" t="s">
        <v>136</v>
      </c>
      <c r="C21" s="1">
        <f>COUNTIF(Escalações!$F:$F,B21)</f>
        <v>23</v>
      </c>
      <c r="D21" s="1">
        <f>COUNTIFS(Gols!$I:$I,B21)</f>
        <v>0</v>
      </c>
      <c r="E21" s="1">
        <f>COUNTIFS(Gols!$J:$J,B21)</f>
        <v>1</v>
      </c>
      <c r="F21" s="1">
        <f>D21+E21</f>
        <v>1</v>
      </c>
    </row>
    <row r="22" spans="1:6" x14ac:dyDescent="0.25">
      <c r="A22" s="5">
        <v>17</v>
      </c>
      <c r="B22" t="s">
        <v>190</v>
      </c>
      <c r="C22" s="1">
        <f>COUNTIF(Escalações!$F:$F,B22)</f>
        <v>21</v>
      </c>
      <c r="D22" s="1">
        <f>COUNTIFS(Gols!$I:$I,B22)</f>
        <v>1</v>
      </c>
      <c r="E22" s="1">
        <f>COUNTIFS(Gols!$J:$J,B22)</f>
        <v>0</v>
      </c>
      <c r="F22" s="1">
        <f>D22+E22</f>
        <v>1</v>
      </c>
    </row>
    <row r="23" spans="1:6" x14ac:dyDescent="0.25">
      <c r="A23" s="5">
        <v>23</v>
      </c>
      <c r="B23" t="s">
        <v>126</v>
      </c>
      <c r="C23" s="1">
        <f>COUNTIF(Escalações!$F:$F,B23)</f>
        <v>36</v>
      </c>
      <c r="D23" s="1">
        <f>COUNTIFS(Gols!$I:$I,B23)</f>
        <v>1</v>
      </c>
      <c r="E23" s="1">
        <f>COUNTIFS(Gols!$J:$J,B23)</f>
        <v>0</v>
      </c>
      <c r="F23" s="1">
        <f>D23+E23</f>
        <v>1</v>
      </c>
    </row>
    <row r="24" spans="1:6" x14ac:dyDescent="0.25">
      <c r="A24" s="5">
        <v>26</v>
      </c>
      <c r="B24" t="s">
        <v>195</v>
      </c>
      <c r="C24" s="1">
        <f>COUNTIF(Escalações!$F:$F,B24)</f>
        <v>13</v>
      </c>
      <c r="D24" s="1">
        <f>COUNTIFS(Gols!$I:$I,B24)</f>
        <v>1</v>
      </c>
      <c r="E24" s="1">
        <f>COUNTIFS(Gols!$J:$J,B24)</f>
        <v>0</v>
      </c>
      <c r="F24" s="1">
        <f>D24+E24</f>
        <v>1</v>
      </c>
    </row>
    <row r="25" spans="1:6" x14ac:dyDescent="0.25">
      <c r="A25" s="5">
        <v>1</v>
      </c>
      <c r="B25" t="s">
        <v>201</v>
      </c>
      <c r="C25" s="1">
        <f>COUNTIF(Escalações!$F:$F,B25)</f>
        <v>11</v>
      </c>
      <c r="D25" s="1">
        <f>COUNTIFS(Gols!$I:$I,B25)</f>
        <v>0</v>
      </c>
      <c r="E25" s="1">
        <f>COUNTIFS(Gols!$J:$J,B25)</f>
        <v>0</v>
      </c>
      <c r="F25" s="1">
        <f>D25+E25</f>
        <v>0</v>
      </c>
    </row>
    <row r="26" spans="1:6" x14ac:dyDescent="0.25">
      <c r="A26" s="5">
        <v>6</v>
      </c>
      <c r="B26" t="s">
        <v>134</v>
      </c>
      <c r="C26" s="1">
        <f>COUNTIF(Escalações!$F:$F,B26)</f>
        <v>12</v>
      </c>
      <c r="D26" s="1">
        <f>COUNTIFS(Gols!$I:$I,B26)</f>
        <v>0</v>
      </c>
      <c r="E26" s="1">
        <f>COUNTIFS(Gols!$J:$J,B26)</f>
        <v>0</v>
      </c>
      <c r="F26" s="1">
        <f>D26+E26</f>
        <v>0</v>
      </c>
    </row>
    <row r="27" spans="1:6" x14ac:dyDescent="0.25">
      <c r="A27" s="5">
        <v>7</v>
      </c>
      <c r="B27" t="s">
        <v>197</v>
      </c>
      <c r="C27" s="1">
        <f>COUNTIF(Escalações!$F:$F,B27)</f>
        <v>5</v>
      </c>
      <c r="D27" s="1">
        <f>COUNTIFS(Gols!$I:$I,B27)</f>
        <v>0</v>
      </c>
      <c r="E27" s="1">
        <f>COUNTIFS(Gols!$J:$J,B27)</f>
        <v>0</v>
      </c>
      <c r="F27" s="1">
        <f>D27+E27</f>
        <v>0</v>
      </c>
    </row>
    <row r="28" spans="1:6" x14ac:dyDescent="0.25">
      <c r="A28" s="5">
        <v>9</v>
      </c>
      <c r="B28" t="s">
        <v>200</v>
      </c>
      <c r="C28" s="1">
        <f>COUNTIF(Escalações!$F:$F,B28)</f>
        <v>3</v>
      </c>
      <c r="D28" s="1">
        <f>COUNTIFS(Gols!$I:$I,B28)</f>
        <v>0</v>
      </c>
      <c r="E28" s="1">
        <f>COUNTIFS(Gols!$J:$J,B28)</f>
        <v>0</v>
      </c>
      <c r="F28" s="1">
        <f>D28+E28</f>
        <v>0</v>
      </c>
    </row>
    <row r="29" spans="1:6" x14ac:dyDescent="0.25">
      <c r="A29" s="5">
        <v>10</v>
      </c>
      <c r="B29" t="s">
        <v>138</v>
      </c>
      <c r="C29" s="1">
        <f>COUNTIF(Escalações!$F:$F,B29)</f>
        <v>1</v>
      </c>
      <c r="D29" s="1">
        <f>COUNTIFS(Gols!$I:$I,B29)</f>
        <v>0</v>
      </c>
      <c r="E29" s="1">
        <f>COUNTIFS(Gols!$J:$J,B29)</f>
        <v>0</v>
      </c>
      <c r="F29" s="1">
        <f>D29+E29</f>
        <v>0</v>
      </c>
    </row>
    <row r="30" spans="1:6" x14ac:dyDescent="0.25">
      <c r="A30" s="5">
        <v>11</v>
      </c>
      <c r="B30" t="s">
        <v>135</v>
      </c>
      <c r="C30" s="1">
        <f>COUNTIF(Escalações!$F:$F,B30)</f>
        <v>36</v>
      </c>
      <c r="D30" s="1">
        <f>COUNTIFS(Gols!$I:$I,B30)</f>
        <v>0</v>
      </c>
      <c r="E30" s="1">
        <f>COUNTIFS(Gols!$J:$J,B30)</f>
        <v>0</v>
      </c>
      <c r="F30" s="1">
        <f>D30+E30</f>
        <v>0</v>
      </c>
    </row>
    <row r="31" spans="1:6" x14ac:dyDescent="0.25">
      <c r="A31" s="5">
        <v>13</v>
      </c>
      <c r="B31" t="s">
        <v>194</v>
      </c>
      <c r="C31" s="1">
        <f>COUNTIF(Escalações!$F:$F,B31)</f>
        <v>17</v>
      </c>
      <c r="D31" s="1">
        <f>COUNTIFS(Gols!$I:$I,B31)</f>
        <v>0</v>
      </c>
      <c r="E31" s="1">
        <f>COUNTIFS(Gols!$J:$J,B31)</f>
        <v>0</v>
      </c>
      <c r="F31" s="1">
        <f>D31+E31</f>
        <v>0</v>
      </c>
    </row>
    <row r="32" spans="1:6" x14ac:dyDescent="0.25">
      <c r="A32" s="5">
        <v>15</v>
      </c>
      <c r="B32" t="s">
        <v>199</v>
      </c>
      <c r="C32" s="1">
        <f>COUNTIF(Escalações!$F:$F,B32)</f>
        <v>5</v>
      </c>
      <c r="D32" s="1">
        <f>COUNTIFS(Gols!$I:$I,B32)</f>
        <v>0</v>
      </c>
      <c r="E32" s="1">
        <f>COUNTIFS(Gols!$J:$J,B32)</f>
        <v>0</v>
      </c>
      <c r="F32" s="1">
        <f>D32+E32</f>
        <v>0</v>
      </c>
    </row>
    <row r="33" spans="1:6" x14ac:dyDescent="0.25">
      <c r="A33" s="5">
        <v>18</v>
      </c>
      <c r="B33" t="s">
        <v>203</v>
      </c>
      <c r="C33" s="1">
        <f>COUNTIF(Escalações!$F:$F,B33)</f>
        <v>2</v>
      </c>
      <c r="D33" s="1">
        <f>COUNTIFS(Gols!$I:$I,B33)</f>
        <v>0</v>
      </c>
      <c r="E33" s="1">
        <f>COUNTIFS(Gols!$J:$J,B33)</f>
        <v>0</v>
      </c>
      <c r="F33" s="1">
        <f>D33+E33</f>
        <v>0</v>
      </c>
    </row>
    <row r="34" spans="1:6" x14ac:dyDescent="0.25">
      <c r="A34" s="5">
        <v>25</v>
      </c>
      <c r="B34" t="s">
        <v>191</v>
      </c>
      <c r="C34" s="1">
        <f>COUNTIF(Escalações!$F:$F,B34)</f>
        <v>31</v>
      </c>
      <c r="D34" s="1">
        <f>COUNTIFS(Gols!$I:$I,B34)</f>
        <v>0</v>
      </c>
      <c r="E34" s="1">
        <f>COUNTIFS(Gols!$J:$J,B34)</f>
        <v>0</v>
      </c>
      <c r="F34" s="1">
        <f>D34+E34</f>
        <v>0</v>
      </c>
    </row>
    <row r="35" spans="1:6" x14ac:dyDescent="0.25">
      <c r="A35" s="5">
        <v>28</v>
      </c>
      <c r="B35" t="s">
        <v>186</v>
      </c>
      <c r="C35" s="1">
        <f>COUNTIF(Escalações!$F:$F,B35)</f>
        <v>7</v>
      </c>
      <c r="D35" s="1">
        <f>COUNTIFS(Gols!$I:$I,B35)</f>
        <v>0</v>
      </c>
      <c r="E35" s="1">
        <f>COUNTIFS(Gols!$J:$J,B35)</f>
        <v>0</v>
      </c>
      <c r="F35" s="1">
        <f>D35+E35</f>
        <v>0</v>
      </c>
    </row>
    <row r="36" spans="1:6" x14ac:dyDescent="0.25">
      <c r="A36" s="5">
        <v>30</v>
      </c>
      <c r="B36" t="s">
        <v>198</v>
      </c>
      <c r="C36" s="1">
        <f>COUNTIF(Escalações!$F:$F,B36)</f>
        <v>1</v>
      </c>
      <c r="D36" s="1">
        <f>COUNTIFS(Gols!$I:$I,B36)</f>
        <v>0</v>
      </c>
      <c r="E36" s="1">
        <f>COUNTIFS(Gols!$J:$J,B36)</f>
        <v>0</v>
      </c>
      <c r="F36" s="1">
        <f>D36+E36</f>
        <v>0</v>
      </c>
    </row>
    <row r="37" spans="1:6" x14ac:dyDescent="0.25">
      <c r="A37" s="5">
        <v>31</v>
      </c>
      <c r="B37" t="s">
        <v>187</v>
      </c>
      <c r="C37" s="1">
        <f>COUNTIF(Escalações!$F:$F,B37)</f>
        <v>23</v>
      </c>
      <c r="D37" s="1">
        <f>COUNTIFS(Gols!$I:$I,B37)</f>
        <v>0</v>
      </c>
      <c r="E37" s="1">
        <f>COUNTIFS(Gols!$J:$J,B37)</f>
        <v>0</v>
      </c>
      <c r="F37" s="1">
        <f>D37+E37</f>
        <v>0</v>
      </c>
    </row>
    <row r="38" spans="1:6" x14ac:dyDescent="0.25">
      <c r="A38" s="5">
        <v>32</v>
      </c>
      <c r="B38" t="s">
        <v>196</v>
      </c>
      <c r="C38" s="1">
        <f>COUNTIF(Escalações!$F:$F,B38)</f>
        <v>3</v>
      </c>
      <c r="D38" s="1">
        <f>COUNTIFS(Gols!$I:$I,B38)</f>
        <v>0</v>
      </c>
      <c r="E38" s="1">
        <f>COUNTIFS(Gols!$J:$J,B38)</f>
        <v>0</v>
      </c>
      <c r="F38" s="1">
        <f>D38+E38</f>
        <v>0</v>
      </c>
    </row>
    <row r="39" spans="1:6" x14ac:dyDescent="0.25">
      <c r="A39" s="5">
        <v>36</v>
      </c>
      <c r="B39" t="s">
        <v>188</v>
      </c>
      <c r="C39" s="1">
        <f>COUNTIF(Escalações!$F:$F,B39)</f>
        <v>13</v>
      </c>
      <c r="D39" s="1">
        <f>COUNTIFS(Gols!$I:$I,B39)</f>
        <v>0</v>
      </c>
      <c r="E39" s="1">
        <f>COUNTIFS(Gols!$J:$J,B39)</f>
        <v>0</v>
      </c>
      <c r="F39" s="1">
        <f>D39+E39</f>
        <v>0</v>
      </c>
    </row>
  </sheetData>
  <autoFilter ref="A1:F39" xr:uid="{1C557541-7736-4491-8B24-E2C4D401E16A}">
    <sortState xmlns:xlrd2="http://schemas.microsoft.com/office/spreadsheetml/2017/richdata2" ref="A2:F39">
      <sortCondition descending="1" ref="F1:F39"/>
    </sortState>
  </autoFilter>
  <sortState xmlns:xlrd2="http://schemas.microsoft.com/office/spreadsheetml/2017/richdata2" ref="B2:B825">
    <sortCondition ref="B1:B82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6C2A-407C-45A2-8AFD-787DD63768FF}">
  <dimension ref="A1:O87"/>
  <sheetViews>
    <sheetView workbookViewId="0">
      <pane ySplit="1" topLeftCell="A59" activePane="bottomLeft" state="frozen"/>
      <selection pane="bottomLeft" activeCell="A87" sqref="A87"/>
    </sheetView>
  </sheetViews>
  <sheetFormatPr defaultRowHeight="15" x14ac:dyDescent="0.25"/>
  <cols>
    <col min="1" max="1" width="10.28515625" style="1" customWidth="1"/>
    <col min="2" max="3" width="7.42578125" style="1" customWidth="1"/>
    <col min="4" max="4" width="20.5703125" style="1" bestFit="1" customWidth="1"/>
    <col min="5" max="5" width="7.5703125" style="1" bestFit="1" customWidth="1"/>
    <col min="6" max="6" width="17.5703125" customWidth="1"/>
    <col min="7" max="7" width="10.85546875" style="1" customWidth="1"/>
    <col min="8" max="8" width="8.5703125" style="10" customWidth="1"/>
  </cols>
  <sheetData>
    <row r="1" spans="1:15" s="3" customFormat="1" x14ac:dyDescent="0.25">
      <c r="A1" s="5" t="s">
        <v>184</v>
      </c>
      <c r="B1" s="5" t="s">
        <v>212</v>
      </c>
      <c r="C1" s="5" t="s">
        <v>209</v>
      </c>
      <c r="D1" s="5" t="s">
        <v>56</v>
      </c>
      <c r="E1" s="5" t="s">
        <v>210</v>
      </c>
      <c r="F1" s="3" t="s">
        <v>142</v>
      </c>
      <c r="G1" s="5" t="s">
        <v>211</v>
      </c>
      <c r="H1" s="11" t="s">
        <v>215</v>
      </c>
    </row>
    <row r="2" spans="1:15" x14ac:dyDescent="0.25">
      <c r="A2" s="2" t="str">
        <f>_xlfn.XLOOKUP(C2,Jogos!A:A,Jogos!B:B)</f>
        <v>https://www.ogol.com.br/jogo.php?id=9306492</v>
      </c>
      <c r="B2" s="1">
        <v>1</v>
      </c>
      <c r="C2" s="1">
        <v>195</v>
      </c>
      <c r="D2" s="1" t="str">
        <f>_xlfn.XLOOKUP(C2,Jogos!A:A,Jogos!M:M)</f>
        <v>Paulista Sub-17 2023</v>
      </c>
      <c r="E2" s="1">
        <v>4</v>
      </c>
      <c r="F2" t="s">
        <v>126</v>
      </c>
      <c r="G2" s="1" t="s">
        <v>213</v>
      </c>
      <c r="H2" s="10">
        <v>77</v>
      </c>
    </row>
    <row r="3" spans="1:15" s="1" customFormat="1" x14ac:dyDescent="0.25">
      <c r="A3" s="2" t="str">
        <f>_xlfn.XLOOKUP(C3,Jogos!A:A,Jogos!B:B)</f>
        <v>https://www.ogol.com.br/jogo.php?id=9306492</v>
      </c>
      <c r="B3" s="1">
        <v>2</v>
      </c>
      <c r="C3" s="1">
        <v>195</v>
      </c>
      <c r="D3" s="1" t="str">
        <f>_xlfn.XLOOKUP(C3,Jogos!A:A,Jogos!M:M)</f>
        <v>Paulista Sub-17 2023</v>
      </c>
      <c r="E3" s="1">
        <v>20</v>
      </c>
      <c r="F3" t="s">
        <v>141</v>
      </c>
      <c r="G3" s="1" t="s">
        <v>213</v>
      </c>
      <c r="H3" s="10">
        <v>63</v>
      </c>
      <c r="I3"/>
      <c r="J3"/>
      <c r="K3"/>
      <c r="L3"/>
      <c r="M3"/>
      <c r="N3"/>
      <c r="O3"/>
    </row>
    <row r="4" spans="1:15" s="1" customFormat="1" x14ac:dyDescent="0.25">
      <c r="A4" s="2" t="str">
        <f>_xlfn.XLOOKUP(C4,Jogos!A:A,Jogos!B:B)</f>
        <v>https://www.ogol.com.br/jogo.php?id=9306531</v>
      </c>
      <c r="B4" s="1">
        <v>3</v>
      </c>
      <c r="C4" s="1">
        <v>196</v>
      </c>
      <c r="D4" s="1" t="str">
        <f>_xlfn.XLOOKUP(C4,Jogos!A:A,Jogos!M:M)</f>
        <v>Paulista Sub-17 2023</v>
      </c>
      <c r="E4" s="1">
        <v>2</v>
      </c>
      <c r="F4" t="s">
        <v>223</v>
      </c>
      <c r="G4" s="1" t="s">
        <v>213</v>
      </c>
      <c r="H4" s="10">
        <v>37</v>
      </c>
      <c r="I4"/>
      <c r="J4"/>
      <c r="K4"/>
      <c r="L4"/>
      <c r="M4"/>
      <c r="N4"/>
      <c r="O4"/>
    </row>
    <row r="5" spans="1:15" s="10" customFormat="1" x14ac:dyDescent="0.25">
      <c r="A5" s="2" t="str">
        <f>_xlfn.XLOOKUP(C5,Jogos!A:A,Jogos!B:B)</f>
        <v>https://www.ogol.com.br/jogo.php?id=9306531</v>
      </c>
      <c r="B5" s="1">
        <v>4</v>
      </c>
      <c r="C5" s="1">
        <v>196</v>
      </c>
      <c r="D5" s="1" t="str">
        <f>_xlfn.XLOOKUP(C5,Jogos!A:A,Jogos!M:M)</f>
        <v>Paulista Sub-17 2023</v>
      </c>
      <c r="E5" s="1">
        <v>14</v>
      </c>
      <c r="F5" t="s">
        <v>135</v>
      </c>
      <c r="G5" s="1" t="s">
        <v>213</v>
      </c>
      <c r="H5" s="10">
        <v>94</v>
      </c>
      <c r="I5"/>
      <c r="J5"/>
      <c r="K5"/>
      <c r="L5"/>
      <c r="M5"/>
      <c r="N5"/>
      <c r="O5"/>
    </row>
    <row r="6" spans="1:15" s="1" customFormat="1" x14ac:dyDescent="0.25">
      <c r="A6" s="2" t="str">
        <f>_xlfn.XLOOKUP(C6,Jogos!A:A,Jogos!B:B)</f>
        <v>https://www.ogol.com.br/jogo.php?id=9306605</v>
      </c>
      <c r="B6" s="1">
        <v>5</v>
      </c>
      <c r="C6" s="1">
        <v>198</v>
      </c>
      <c r="D6" s="1" t="str">
        <f>_xlfn.XLOOKUP(C6,Jogos!A:A,Jogos!M:M)</f>
        <v>Paulista Sub-17 2023</v>
      </c>
      <c r="E6" s="1">
        <v>18</v>
      </c>
      <c r="F6" t="s">
        <v>192</v>
      </c>
      <c r="G6" s="1" t="s">
        <v>213</v>
      </c>
      <c r="H6" s="10">
        <v>73</v>
      </c>
      <c r="I6"/>
      <c r="J6"/>
      <c r="K6"/>
      <c r="L6"/>
      <c r="M6"/>
      <c r="N6"/>
      <c r="O6"/>
    </row>
    <row r="7" spans="1:15" s="1" customFormat="1" x14ac:dyDescent="0.25">
      <c r="A7" s="2" t="str">
        <f>_xlfn.XLOOKUP(C7,Jogos!A:A,Jogos!B:B)</f>
        <v>https://www.ogol.com.br/jogo.php?id=9306715</v>
      </c>
      <c r="B7" s="1">
        <v>6</v>
      </c>
      <c r="C7" s="1">
        <v>200</v>
      </c>
      <c r="D7" s="1" t="str">
        <f>_xlfn.XLOOKUP(C7,Jogos!A:A,Jogos!M:M)</f>
        <v>Paulista Sub-17 2023</v>
      </c>
      <c r="E7" s="1">
        <v>3</v>
      </c>
      <c r="F7" t="s">
        <v>125</v>
      </c>
      <c r="G7" s="1" t="s">
        <v>213</v>
      </c>
      <c r="H7" s="10">
        <v>72</v>
      </c>
      <c r="I7"/>
      <c r="J7"/>
      <c r="K7"/>
      <c r="L7"/>
      <c r="M7"/>
      <c r="N7"/>
      <c r="O7"/>
    </row>
    <row r="8" spans="1:15" s="1" customFormat="1" x14ac:dyDescent="0.25">
      <c r="A8" s="2" t="str">
        <f>_xlfn.XLOOKUP(C8,Jogos!A:A,Jogos!B:B)</f>
        <v>https://www.ogol.com.br/jogo.php?id=9306715</v>
      </c>
      <c r="B8" s="1">
        <v>7</v>
      </c>
      <c r="C8" s="1">
        <v>200</v>
      </c>
      <c r="D8" s="1" t="str">
        <f>_xlfn.XLOOKUP(C8,Jogos!A:A,Jogos!M:M)</f>
        <v>Paulista Sub-17 2023</v>
      </c>
      <c r="E8" s="1">
        <v>6</v>
      </c>
      <c r="F8" t="s">
        <v>136</v>
      </c>
      <c r="G8" s="1" t="s">
        <v>213</v>
      </c>
      <c r="H8" s="10">
        <v>56</v>
      </c>
      <c r="I8"/>
      <c r="J8"/>
      <c r="K8"/>
      <c r="L8"/>
      <c r="M8"/>
      <c r="N8"/>
      <c r="O8"/>
    </row>
    <row r="9" spans="1:15" s="1" customFormat="1" x14ac:dyDescent="0.25">
      <c r="A9" s="2" t="str">
        <f>_xlfn.XLOOKUP(C9,Jogos!A:A,Jogos!B:B)</f>
        <v>https://www.ogol.com.br/jogo.php?id=9306715</v>
      </c>
      <c r="B9" s="1">
        <v>8</v>
      </c>
      <c r="C9" s="1">
        <v>200</v>
      </c>
      <c r="D9" s="1" t="str">
        <f>_xlfn.XLOOKUP(C9,Jogos!A:A,Jogos!M:M)</f>
        <v>Paulista Sub-17 2023</v>
      </c>
      <c r="E9" s="1">
        <v>8</v>
      </c>
      <c r="F9" t="s">
        <v>129</v>
      </c>
      <c r="G9" s="1" t="s">
        <v>213</v>
      </c>
      <c r="H9" s="10">
        <v>30</v>
      </c>
      <c r="I9"/>
      <c r="J9"/>
      <c r="K9"/>
      <c r="L9"/>
      <c r="M9"/>
      <c r="N9"/>
      <c r="O9"/>
    </row>
    <row r="10" spans="1:15" s="1" customFormat="1" x14ac:dyDescent="0.25">
      <c r="A10" s="2" t="str">
        <f>_xlfn.XLOOKUP(C10,Jogos!A:A,Jogos!B:B)</f>
        <v>https://www.ogol.com.br/jogo.php?id=9306715</v>
      </c>
      <c r="B10" s="1">
        <v>9</v>
      </c>
      <c r="C10" s="1">
        <v>200</v>
      </c>
      <c r="D10" s="1" t="str">
        <f>_xlfn.XLOOKUP(C10,Jogos!A:A,Jogos!M:M)</f>
        <v>Paulista Sub-17 2023</v>
      </c>
      <c r="E10" s="1">
        <v>17</v>
      </c>
      <c r="F10" t="s">
        <v>220</v>
      </c>
      <c r="G10" s="1" t="s">
        <v>213</v>
      </c>
      <c r="H10" s="10">
        <v>75</v>
      </c>
      <c r="I10"/>
      <c r="J10"/>
      <c r="K10"/>
      <c r="L10"/>
      <c r="M10"/>
      <c r="N10"/>
      <c r="O10"/>
    </row>
    <row r="11" spans="1:15" s="1" customFormat="1" x14ac:dyDescent="0.25">
      <c r="A11" s="2" t="str">
        <f>_xlfn.XLOOKUP(C11,Jogos!A:A,Jogos!B:B)</f>
        <v>https://www.ogol.com.br/jogo.php?id=9306789</v>
      </c>
      <c r="B11" s="1">
        <v>10</v>
      </c>
      <c r="C11" s="1">
        <v>202</v>
      </c>
      <c r="D11" s="1" t="str">
        <f>_xlfn.XLOOKUP(C11,Jogos!A:A,Jogos!M:M)</f>
        <v>Paulista Sub-17 2023</v>
      </c>
      <c r="E11" s="1">
        <v>4</v>
      </c>
      <c r="F11" t="s">
        <v>126</v>
      </c>
      <c r="G11" s="1" t="s">
        <v>213</v>
      </c>
      <c r="H11" s="10">
        <v>35</v>
      </c>
      <c r="I11"/>
      <c r="J11"/>
      <c r="K11"/>
      <c r="L11"/>
      <c r="M11"/>
      <c r="N11"/>
      <c r="O11"/>
    </row>
    <row r="12" spans="1:15" s="1" customFormat="1" x14ac:dyDescent="0.25">
      <c r="A12" s="2" t="str">
        <f>_xlfn.XLOOKUP(C12,Jogos!A:A,Jogos!B:B)</f>
        <v>https://www.ogol.com.br/jogo.php?id=9306789</v>
      </c>
      <c r="B12" s="1">
        <v>11</v>
      </c>
      <c r="C12" s="1">
        <v>202</v>
      </c>
      <c r="D12" s="1" t="str">
        <f>_xlfn.XLOOKUP(C12,Jogos!A:A,Jogos!M:M)</f>
        <v>Paulista Sub-17 2023</v>
      </c>
      <c r="E12" s="1">
        <v>7</v>
      </c>
      <c r="F12" t="s">
        <v>220</v>
      </c>
      <c r="G12" s="1" t="s">
        <v>213</v>
      </c>
      <c r="H12" s="10">
        <v>24</v>
      </c>
      <c r="I12"/>
      <c r="J12"/>
      <c r="K12"/>
      <c r="L12"/>
      <c r="M12"/>
      <c r="N12"/>
      <c r="O12"/>
    </row>
    <row r="13" spans="1:15" s="1" customFormat="1" x14ac:dyDescent="0.25">
      <c r="A13" s="2" t="str">
        <f>_xlfn.XLOOKUP(C13,Jogos!A:A,Jogos!B:B)</f>
        <v>https://www.ogol.com.br/jogo.php?id=9391303</v>
      </c>
      <c r="B13" s="1">
        <v>12</v>
      </c>
      <c r="C13" s="1">
        <v>203</v>
      </c>
      <c r="D13" s="1" t="str">
        <f>_xlfn.XLOOKUP(C13,Jogos!A:A,Jogos!M:M)</f>
        <v>Paulista Sub-17 2023</v>
      </c>
      <c r="E13" s="1">
        <v>7</v>
      </c>
      <c r="F13" t="s">
        <v>131</v>
      </c>
      <c r="G13" s="1" t="s">
        <v>213</v>
      </c>
      <c r="H13" s="10">
        <v>37</v>
      </c>
      <c r="I13"/>
      <c r="J13"/>
      <c r="K13"/>
      <c r="L13"/>
      <c r="M13"/>
      <c r="N13"/>
      <c r="O13"/>
    </row>
    <row r="14" spans="1:15" s="1" customFormat="1" x14ac:dyDescent="0.25">
      <c r="A14" s="2" t="str">
        <f>_xlfn.XLOOKUP(C14,Jogos!A:A,Jogos!B:B)</f>
        <v>https://www.ogol.com.br/jogo.php?id=9391320</v>
      </c>
      <c r="B14" s="1">
        <v>13</v>
      </c>
      <c r="C14" s="1">
        <v>204</v>
      </c>
      <c r="D14" s="1" t="str">
        <f>_xlfn.XLOOKUP(C14,Jogos!A:A,Jogos!M:M)</f>
        <v>Paulista Sub-17 2023</v>
      </c>
      <c r="E14" s="1">
        <v>5</v>
      </c>
      <c r="F14" t="s">
        <v>127</v>
      </c>
      <c r="G14" s="1" t="s">
        <v>213</v>
      </c>
      <c r="H14" s="10">
        <v>66</v>
      </c>
      <c r="I14"/>
      <c r="J14"/>
      <c r="K14"/>
      <c r="L14"/>
      <c r="M14"/>
      <c r="N14"/>
      <c r="O14"/>
    </row>
    <row r="15" spans="1:15" s="1" customFormat="1" x14ac:dyDescent="0.25">
      <c r="A15" s="2" t="str">
        <f>_xlfn.XLOOKUP(C15,Jogos!A:A,Jogos!B:B)</f>
        <v>https://www.ogol.com.br/jogo.php?id=9415389</v>
      </c>
      <c r="B15" s="1">
        <v>14</v>
      </c>
      <c r="C15" s="1">
        <v>205</v>
      </c>
      <c r="D15" s="1" t="str">
        <f>_xlfn.XLOOKUP(C15,Jogos!A:A,Jogos!M:M)</f>
        <v>Brasileiro Sub-17 2023</v>
      </c>
      <c r="E15" s="1">
        <v>2</v>
      </c>
      <c r="F15" t="s">
        <v>223</v>
      </c>
      <c r="G15" s="1" t="s">
        <v>213</v>
      </c>
      <c r="H15" s="10">
        <v>41</v>
      </c>
      <c r="I15"/>
      <c r="J15"/>
      <c r="K15"/>
      <c r="L15"/>
      <c r="M15"/>
      <c r="N15"/>
      <c r="O15"/>
    </row>
    <row r="16" spans="1:15" s="1" customFormat="1" x14ac:dyDescent="0.25">
      <c r="A16" s="2" t="str">
        <f>_xlfn.XLOOKUP(C16,Jogos!A:A,Jogos!B:B)</f>
        <v>https://www.ogol.com.br/jogo.php?id=9415389</v>
      </c>
      <c r="B16" s="1">
        <v>15</v>
      </c>
      <c r="C16" s="1">
        <v>205</v>
      </c>
      <c r="D16" s="1" t="str">
        <f>_xlfn.XLOOKUP(C16,Jogos!A:A,Jogos!M:M)</f>
        <v>Brasileiro Sub-17 2023</v>
      </c>
      <c r="E16" s="1">
        <v>4</v>
      </c>
      <c r="F16" t="s">
        <v>126</v>
      </c>
      <c r="G16" s="1" t="s">
        <v>213</v>
      </c>
      <c r="H16" s="10">
        <v>91</v>
      </c>
      <c r="I16"/>
      <c r="J16"/>
      <c r="K16"/>
      <c r="L16"/>
      <c r="M16"/>
      <c r="N16"/>
      <c r="O16"/>
    </row>
    <row r="17" spans="1:15" s="1" customFormat="1" x14ac:dyDescent="0.25">
      <c r="A17" s="2" t="str">
        <f>_xlfn.XLOOKUP(C17,Jogos!A:A,Jogos!B:B)</f>
        <v>https://www.ogol.com.br/jogo.php?id=9415389</v>
      </c>
      <c r="B17" s="1">
        <v>16</v>
      </c>
      <c r="C17" s="1">
        <v>205</v>
      </c>
      <c r="D17" s="1" t="str">
        <f>_xlfn.XLOOKUP(C17,Jogos!A:A,Jogos!M:M)</f>
        <v>Brasileiro Sub-17 2023</v>
      </c>
      <c r="E17" s="1">
        <v>9</v>
      </c>
      <c r="F17" t="s">
        <v>141</v>
      </c>
      <c r="G17" s="1" t="s">
        <v>213</v>
      </c>
      <c r="H17" s="10">
        <v>15</v>
      </c>
      <c r="I17"/>
      <c r="J17"/>
      <c r="K17"/>
      <c r="L17"/>
      <c r="M17"/>
      <c r="N17"/>
      <c r="O17"/>
    </row>
    <row r="18" spans="1:15" s="1" customFormat="1" x14ac:dyDescent="0.25">
      <c r="A18" s="2" t="str">
        <f>_xlfn.XLOOKUP(C18,Jogos!A:A,Jogos!B:B)</f>
        <v>https://www.ogol.com.br/jogo.php?id=9391336</v>
      </c>
      <c r="B18" s="1">
        <v>17</v>
      </c>
      <c r="C18" s="1">
        <v>206</v>
      </c>
      <c r="D18" s="1" t="str">
        <f>_xlfn.XLOOKUP(C18,Jogos!A:A,Jogos!M:M)</f>
        <v>Paulista Sub-17 2023</v>
      </c>
      <c r="E18" s="1">
        <v>1</v>
      </c>
      <c r="F18" t="s">
        <v>134</v>
      </c>
      <c r="G18" s="1" t="s">
        <v>213</v>
      </c>
      <c r="H18" s="10">
        <v>70</v>
      </c>
      <c r="I18"/>
      <c r="J18"/>
      <c r="K18"/>
      <c r="L18"/>
      <c r="M18"/>
      <c r="N18"/>
      <c r="O18"/>
    </row>
    <row r="19" spans="1:15" s="1" customFormat="1" x14ac:dyDescent="0.25">
      <c r="A19" s="2" t="str">
        <f>_xlfn.XLOOKUP(C19,Jogos!A:A,Jogos!B:B)</f>
        <v>https://www.ogol.com.br/jogo.php?id=9391336</v>
      </c>
      <c r="B19" s="1">
        <v>18</v>
      </c>
      <c r="C19" s="1">
        <v>206</v>
      </c>
      <c r="D19" s="1" t="str">
        <f>_xlfn.XLOOKUP(C19,Jogos!A:A,Jogos!M:M)</f>
        <v>Paulista Sub-17 2023</v>
      </c>
      <c r="E19" s="1">
        <v>4</v>
      </c>
      <c r="F19" t="s">
        <v>135</v>
      </c>
      <c r="G19" s="1" t="s">
        <v>213</v>
      </c>
      <c r="H19" s="10">
        <v>59</v>
      </c>
      <c r="I19"/>
      <c r="J19"/>
      <c r="K19"/>
      <c r="L19"/>
      <c r="M19"/>
      <c r="N19"/>
      <c r="O19"/>
    </row>
    <row r="20" spans="1:15" s="1" customFormat="1" x14ac:dyDescent="0.25">
      <c r="A20" s="2" t="str">
        <f>_xlfn.XLOOKUP(C20,Jogos!A:A,Jogos!B:B)</f>
        <v>https://www.ogol.com.br/jogo.php?id=9391336</v>
      </c>
      <c r="B20" s="1">
        <v>19</v>
      </c>
      <c r="C20" s="1">
        <v>206</v>
      </c>
      <c r="D20" s="1" t="str">
        <f>_xlfn.XLOOKUP(C20,Jogos!A:A,Jogos!M:M)</f>
        <v>Paulista Sub-17 2023</v>
      </c>
      <c r="E20" s="1">
        <v>6</v>
      </c>
      <c r="F20" t="s">
        <v>128</v>
      </c>
      <c r="G20" s="1" t="s">
        <v>213</v>
      </c>
      <c r="H20" s="10">
        <v>61</v>
      </c>
      <c r="I20"/>
      <c r="J20"/>
      <c r="K20"/>
      <c r="L20"/>
      <c r="M20"/>
      <c r="N20"/>
      <c r="O20"/>
    </row>
    <row r="21" spans="1:15" s="1" customFormat="1" x14ac:dyDescent="0.25">
      <c r="A21" s="2" t="str">
        <f>_xlfn.XLOOKUP(C21,Jogos!A:A,Jogos!B:B)</f>
        <v>https://www.ogol.com.br/jogo.php?id=9391336</v>
      </c>
      <c r="B21" s="1">
        <v>19</v>
      </c>
      <c r="C21" s="1">
        <v>206</v>
      </c>
      <c r="D21" s="1" t="str">
        <f>_xlfn.XLOOKUP(C21,Jogos!A:A,Jogos!M:M)</f>
        <v>Paulista Sub-17 2023</v>
      </c>
      <c r="E21" s="1">
        <v>6</v>
      </c>
      <c r="F21" t="s">
        <v>128</v>
      </c>
      <c r="G21" s="1" t="s">
        <v>214</v>
      </c>
      <c r="H21" s="10">
        <v>65</v>
      </c>
      <c r="I21"/>
      <c r="J21"/>
      <c r="K21"/>
      <c r="L21"/>
      <c r="M21"/>
      <c r="N21"/>
      <c r="O21"/>
    </row>
    <row r="22" spans="1:15" s="1" customFormat="1" x14ac:dyDescent="0.25">
      <c r="A22" s="2" t="str">
        <f>_xlfn.XLOOKUP(C22,Jogos!A:A,Jogos!B:B)</f>
        <v>https://www.ogol.com.br/jogo.php?id=9391352</v>
      </c>
      <c r="B22" s="1">
        <v>20</v>
      </c>
      <c r="C22" s="1">
        <v>208</v>
      </c>
      <c r="D22" s="1" t="str">
        <f>_xlfn.XLOOKUP(C22,Jogos!A:A,Jogos!M:M)</f>
        <v>Paulista Sub-17 2023</v>
      </c>
      <c r="E22" s="1">
        <v>2</v>
      </c>
      <c r="F22" t="s">
        <v>189</v>
      </c>
      <c r="G22" s="1" t="s">
        <v>213</v>
      </c>
      <c r="H22" s="10">
        <v>72</v>
      </c>
      <c r="I22"/>
      <c r="J22"/>
      <c r="K22"/>
      <c r="L22"/>
      <c r="M22"/>
      <c r="N22"/>
      <c r="O22"/>
    </row>
    <row r="23" spans="1:15" s="1" customFormat="1" x14ac:dyDescent="0.25">
      <c r="A23" s="2" t="str">
        <f>_xlfn.XLOOKUP(C23,Jogos!A:A,Jogos!B:B)</f>
        <v>https://www.ogol.com.br/jogo.php?id=9391352</v>
      </c>
      <c r="B23" s="1">
        <v>21</v>
      </c>
      <c r="C23" s="1">
        <v>208</v>
      </c>
      <c r="D23" s="1" t="str">
        <f>_xlfn.XLOOKUP(C23,Jogos!A:A,Jogos!M:M)</f>
        <v>Paulista Sub-17 2023</v>
      </c>
      <c r="E23" s="1">
        <v>17</v>
      </c>
      <c r="F23" t="s">
        <v>224</v>
      </c>
      <c r="G23" s="1" t="s">
        <v>213</v>
      </c>
      <c r="H23" s="10">
        <v>78</v>
      </c>
      <c r="I23"/>
      <c r="J23"/>
      <c r="K23"/>
      <c r="L23"/>
      <c r="M23"/>
      <c r="N23"/>
      <c r="O23"/>
    </row>
    <row r="24" spans="1:15" s="1" customFormat="1" x14ac:dyDescent="0.25">
      <c r="A24" s="2" t="str">
        <f>_xlfn.XLOOKUP(C24,Jogos!A:A,Jogos!B:B)</f>
        <v>https://www.ogol.com.br/jogo.php?id=9415409</v>
      </c>
      <c r="B24" s="1">
        <v>22</v>
      </c>
      <c r="C24" s="1">
        <v>209</v>
      </c>
      <c r="D24" s="1" t="str">
        <f>_xlfn.XLOOKUP(C24,Jogos!A:A,Jogos!M:M)</f>
        <v>Brasileiro Sub-17 2023</v>
      </c>
      <c r="E24" s="1">
        <v>2</v>
      </c>
      <c r="F24" t="s">
        <v>223</v>
      </c>
      <c r="G24" s="1" t="s">
        <v>213</v>
      </c>
      <c r="H24" s="10">
        <v>39</v>
      </c>
      <c r="I24"/>
      <c r="J24"/>
      <c r="K24"/>
      <c r="L24"/>
      <c r="M24"/>
      <c r="N24"/>
      <c r="O24"/>
    </row>
    <row r="25" spans="1:15" s="1" customFormat="1" x14ac:dyDescent="0.25">
      <c r="A25" s="2" t="str">
        <f>_xlfn.XLOOKUP(C25,Jogos!A:A,Jogos!B:B)</f>
        <v>https://www.ogol.com.br/jogo.php?id=9415409</v>
      </c>
      <c r="B25" s="1">
        <v>23</v>
      </c>
      <c r="C25" s="1">
        <v>209</v>
      </c>
      <c r="D25" s="1" t="str">
        <f>_xlfn.XLOOKUP(C25,Jogos!A:A,Jogos!M:M)</f>
        <v>Brasileiro Sub-17 2023</v>
      </c>
      <c r="E25" s="1">
        <v>7</v>
      </c>
      <c r="F25" t="s">
        <v>131</v>
      </c>
      <c r="G25" s="1" t="s">
        <v>213</v>
      </c>
      <c r="H25" s="10">
        <v>48</v>
      </c>
      <c r="I25"/>
      <c r="J25"/>
      <c r="K25"/>
      <c r="L25"/>
      <c r="M25"/>
      <c r="N25"/>
      <c r="O25"/>
    </row>
    <row r="26" spans="1:15" s="1" customFormat="1" x14ac:dyDescent="0.25">
      <c r="A26" s="2" t="str">
        <f>_xlfn.XLOOKUP(C26,Jogos!A:A,Jogos!B:B)</f>
        <v>https://www.ogol.com.br/jogo.php?id=9415409</v>
      </c>
      <c r="B26" s="1">
        <v>24</v>
      </c>
      <c r="C26" s="1">
        <v>209</v>
      </c>
      <c r="D26" s="1" t="str">
        <f>_xlfn.XLOOKUP(C26,Jogos!A:A,Jogos!M:M)</f>
        <v>Brasileiro Sub-17 2023</v>
      </c>
      <c r="E26" s="1">
        <v>17</v>
      </c>
      <c r="F26" t="s">
        <v>129</v>
      </c>
      <c r="G26" s="1" t="s">
        <v>213</v>
      </c>
      <c r="H26" s="10">
        <v>74</v>
      </c>
      <c r="I26"/>
      <c r="J26"/>
      <c r="K26"/>
      <c r="L26"/>
      <c r="M26"/>
      <c r="N26"/>
      <c r="O26"/>
    </row>
    <row r="27" spans="1:15" s="1" customFormat="1" x14ac:dyDescent="0.25">
      <c r="A27" s="2" t="str">
        <f>_xlfn.XLOOKUP(C27,Jogos!A:A,Jogos!B:B)</f>
        <v>https://www.ogol.com.br/jogo.php?id=9415419</v>
      </c>
      <c r="B27" s="1">
        <v>25</v>
      </c>
      <c r="C27" s="1">
        <v>210</v>
      </c>
      <c r="D27" s="1" t="str">
        <f>_xlfn.XLOOKUP(C27,Jogos!A:A,Jogos!M:M)</f>
        <v>Brasileiro Sub-17 2023</v>
      </c>
      <c r="E27" s="1">
        <v>4</v>
      </c>
      <c r="F27" t="s">
        <v>126</v>
      </c>
      <c r="G27" s="1" t="s">
        <v>213</v>
      </c>
      <c r="H27" s="10">
        <v>21</v>
      </c>
      <c r="I27"/>
      <c r="J27"/>
      <c r="K27"/>
      <c r="L27"/>
      <c r="M27"/>
      <c r="N27"/>
      <c r="O27"/>
    </row>
    <row r="28" spans="1:15" s="1" customFormat="1" x14ac:dyDescent="0.25">
      <c r="A28" s="2" t="str">
        <f>_xlfn.XLOOKUP(C28,Jogos!A:A,Jogos!B:B)</f>
        <v>https://www.ogol.com.br/jogo.php?id=9415419</v>
      </c>
      <c r="B28" s="1">
        <v>26</v>
      </c>
      <c r="C28" s="1">
        <v>210</v>
      </c>
      <c r="D28" s="1" t="str">
        <f>_xlfn.XLOOKUP(C28,Jogos!A:A,Jogos!M:M)</f>
        <v>Brasileiro Sub-17 2023</v>
      </c>
      <c r="E28" s="1">
        <v>10</v>
      </c>
      <c r="F28" t="s">
        <v>130</v>
      </c>
      <c r="G28" s="1" t="s">
        <v>213</v>
      </c>
      <c r="H28" s="10">
        <v>1</v>
      </c>
      <c r="I28"/>
      <c r="J28"/>
      <c r="K28"/>
      <c r="L28"/>
      <c r="M28"/>
      <c r="N28"/>
      <c r="O28"/>
    </row>
    <row r="29" spans="1:15" s="10" customFormat="1" x14ac:dyDescent="0.25">
      <c r="A29" s="2" t="str">
        <f>_xlfn.XLOOKUP(C29,Jogos!A:A,Jogos!B:B)</f>
        <v>https://www.ogol.com.br/jogo.php?id=9415419</v>
      </c>
      <c r="B29" s="1">
        <v>27</v>
      </c>
      <c r="C29" s="1">
        <v>210</v>
      </c>
      <c r="D29" s="1" t="str">
        <f>_xlfn.XLOOKUP(C29,Jogos!A:A,Jogos!M:M)</f>
        <v>Brasileiro Sub-17 2023</v>
      </c>
      <c r="E29" s="1">
        <v>18</v>
      </c>
      <c r="F29" t="s">
        <v>137</v>
      </c>
      <c r="G29" s="1" t="s">
        <v>213</v>
      </c>
      <c r="H29" s="10">
        <v>88</v>
      </c>
      <c r="I29"/>
      <c r="J29"/>
      <c r="K29"/>
      <c r="L29"/>
      <c r="M29"/>
      <c r="N29"/>
      <c r="O29"/>
    </row>
    <row r="30" spans="1:15" s="10" customFormat="1" x14ac:dyDescent="0.25">
      <c r="A30" s="2" t="str">
        <f>_xlfn.XLOOKUP(C30,Jogos!A:A,Jogos!B:B)</f>
        <v>https://www.ogol.com.br/jogo.php?id=9415419</v>
      </c>
      <c r="B30" s="1">
        <v>28</v>
      </c>
      <c r="C30" s="1">
        <v>210</v>
      </c>
      <c r="D30" s="1" t="str">
        <f>_xlfn.XLOOKUP(C30,Jogos!A:A,Jogos!M:M)</f>
        <v>Brasileiro Sub-17 2023</v>
      </c>
      <c r="E30" s="1">
        <v>20</v>
      </c>
      <c r="F30" t="s">
        <v>133</v>
      </c>
      <c r="G30" s="1" t="s">
        <v>213</v>
      </c>
      <c r="H30" s="10">
        <v>76</v>
      </c>
      <c r="I30"/>
      <c r="J30"/>
      <c r="K30"/>
      <c r="L30"/>
      <c r="M30"/>
      <c r="N30"/>
      <c r="O30"/>
    </row>
    <row r="31" spans="1:15" s="10" customFormat="1" x14ac:dyDescent="0.25">
      <c r="A31" s="2" t="str">
        <f>_xlfn.XLOOKUP(C31,Jogos!A:A,Jogos!B:B)</f>
        <v>https://www.ogol.com.br/jogo.php?id=9415425</v>
      </c>
      <c r="B31" s="1">
        <v>29</v>
      </c>
      <c r="C31" s="1">
        <v>211</v>
      </c>
      <c r="D31" s="1" t="str">
        <f>_xlfn.XLOOKUP(C31,Jogos!A:A,Jogos!M:M)</f>
        <v>Brasileiro Sub-17 2023</v>
      </c>
      <c r="E31" s="1">
        <v>6</v>
      </c>
      <c r="F31" t="s">
        <v>136</v>
      </c>
      <c r="G31" s="1" t="s">
        <v>213</v>
      </c>
      <c r="H31" s="10">
        <v>91</v>
      </c>
      <c r="I31"/>
      <c r="J31"/>
      <c r="K31"/>
      <c r="L31"/>
      <c r="M31"/>
      <c r="N31"/>
      <c r="O31"/>
    </row>
    <row r="32" spans="1:15" s="10" customFormat="1" x14ac:dyDescent="0.25">
      <c r="A32" s="2" t="str">
        <f>_xlfn.XLOOKUP(C32,Jogos!A:A,Jogos!B:B)</f>
        <v>https://www.ogol.com.br/jogo.php?id=9415425</v>
      </c>
      <c r="B32" s="1">
        <v>30</v>
      </c>
      <c r="C32" s="1">
        <v>211</v>
      </c>
      <c r="D32" s="1" t="str">
        <f>_xlfn.XLOOKUP(C32,Jogos!A:A,Jogos!M:M)</f>
        <v>Brasileiro Sub-17 2023</v>
      </c>
      <c r="E32" s="1">
        <v>9</v>
      </c>
      <c r="F32" t="s">
        <v>141</v>
      </c>
      <c r="G32" s="1" t="s">
        <v>213</v>
      </c>
      <c r="H32" s="10">
        <v>58</v>
      </c>
      <c r="I32"/>
      <c r="J32"/>
      <c r="K32"/>
      <c r="L32"/>
      <c r="M32"/>
      <c r="N32"/>
      <c r="O32"/>
    </row>
    <row r="33" spans="1:15" s="1" customFormat="1" x14ac:dyDescent="0.25">
      <c r="A33" s="2" t="str">
        <f>_xlfn.XLOOKUP(C33,Jogos!A:A,Jogos!B:B)</f>
        <v>https://www.ogol.com.br/jogo.php?id=9415440</v>
      </c>
      <c r="B33" s="1">
        <v>31</v>
      </c>
      <c r="C33" s="1">
        <v>213</v>
      </c>
      <c r="D33" s="1" t="str">
        <f>_xlfn.XLOOKUP(C33,Jogos!A:A,Jogos!M:M)</f>
        <v>Brasileiro Sub-17 2023</v>
      </c>
      <c r="E33" s="1">
        <v>5</v>
      </c>
      <c r="F33" t="s">
        <v>127</v>
      </c>
      <c r="G33" s="1" t="s">
        <v>213</v>
      </c>
      <c r="H33" s="10">
        <v>56</v>
      </c>
      <c r="I33"/>
      <c r="J33"/>
      <c r="K33"/>
      <c r="L33"/>
      <c r="M33"/>
      <c r="N33"/>
      <c r="O33"/>
    </row>
    <row r="34" spans="1:15" s="1" customFormat="1" x14ac:dyDescent="0.25">
      <c r="A34" s="2" t="str">
        <f>_xlfn.XLOOKUP(C34,Jogos!A:A,Jogos!B:B)</f>
        <v>https://www.ogol.com.br/jogo.php?id=9415449</v>
      </c>
      <c r="B34" s="1">
        <v>32</v>
      </c>
      <c r="C34" s="1">
        <v>215</v>
      </c>
      <c r="D34" s="1" t="str">
        <f>_xlfn.XLOOKUP(C34,Jogos!A:A,Jogos!M:M)</f>
        <v>Brasileiro Sub-17 2023</v>
      </c>
      <c r="E34" s="1">
        <v>5</v>
      </c>
      <c r="F34" t="s">
        <v>127</v>
      </c>
      <c r="G34" s="1" t="s">
        <v>213</v>
      </c>
      <c r="H34" s="10">
        <v>44</v>
      </c>
      <c r="I34"/>
      <c r="J34"/>
      <c r="K34"/>
      <c r="L34"/>
      <c r="M34"/>
      <c r="N34"/>
      <c r="O34"/>
    </row>
    <row r="35" spans="1:15" s="1" customFormat="1" x14ac:dyDescent="0.25">
      <c r="A35" s="2" t="str">
        <f>_xlfn.XLOOKUP(C35,Jogos!A:A,Jogos!B:B)</f>
        <v>https://www.ogol.com.br/jogo.php?id=9415449</v>
      </c>
      <c r="B35" s="1">
        <v>33</v>
      </c>
      <c r="C35" s="1">
        <v>215</v>
      </c>
      <c r="D35" s="1" t="str">
        <f>_xlfn.XLOOKUP(C35,Jogos!A:A,Jogos!M:M)</f>
        <v>Brasileiro Sub-17 2023</v>
      </c>
      <c r="E35" s="1">
        <v>11</v>
      </c>
      <c r="F35" t="s">
        <v>139</v>
      </c>
      <c r="G35" s="1" t="s">
        <v>213</v>
      </c>
      <c r="H35" s="10">
        <v>95</v>
      </c>
      <c r="I35"/>
      <c r="J35"/>
      <c r="K35"/>
      <c r="L35"/>
      <c r="M35"/>
      <c r="N35"/>
      <c r="O35"/>
    </row>
    <row r="36" spans="1:15" s="1" customFormat="1" x14ac:dyDescent="0.25">
      <c r="A36" s="2" t="str">
        <f>_xlfn.XLOOKUP(C36,Jogos!A:A,Jogos!B:B)</f>
        <v>https://www.ogol.com.br/jogo.php?id=9523137</v>
      </c>
      <c r="B36" s="1">
        <v>34</v>
      </c>
      <c r="C36" s="1">
        <v>216</v>
      </c>
      <c r="D36" s="1" t="str">
        <f>_xlfn.XLOOKUP(C36,Jogos!A:A,Jogos!M:M)</f>
        <v>Paulista Sub-17 2023</v>
      </c>
      <c r="E36" s="1">
        <v>3</v>
      </c>
      <c r="F36" t="s">
        <v>190</v>
      </c>
      <c r="G36" s="1" t="s">
        <v>213</v>
      </c>
      <c r="H36" s="10">
        <v>42</v>
      </c>
      <c r="I36"/>
      <c r="J36"/>
      <c r="K36"/>
      <c r="L36"/>
      <c r="M36"/>
      <c r="N36"/>
      <c r="O36"/>
    </row>
    <row r="37" spans="1:15" s="1" customFormat="1" x14ac:dyDescent="0.25">
      <c r="A37" s="2" t="str">
        <f>_xlfn.XLOOKUP(C37,Jogos!A:A,Jogos!B:B)</f>
        <v>https://www.ogol.com.br/jogo.php?id=9523137</v>
      </c>
      <c r="B37" s="1">
        <v>35</v>
      </c>
      <c r="C37" s="1">
        <v>216</v>
      </c>
      <c r="D37" s="1" t="str">
        <f>_xlfn.XLOOKUP(C37,Jogos!A:A,Jogos!M:M)</f>
        <v>Paulista Sub-17 2023</v>
      </c>
      <c r="E37" s="1">
        <v>4</v>
      </c>
      <c r="F37" t="s">
        <v>135</v>
      </c>
      <c r="G37" s="1" t="s">
        <v>213</v>
      </c>
      <c r="H37" s="10">
        <v>40</v>
      </c>
      <c r="I37"/>
      <c r="J37"/>
      <c r="K37"/>
      <c r="L37"/>
      <c r="M37"/>
      <c r="N37"/>
      <c r="O37"/>
    </row>
    <row r="38" spans="1:15" s="1" customFormat="1" x14ac:dyDescent="0.25">
      <c r="A38" s="2" t="str">
        <f>_xlfn.XLOOKUP(C38,Jogos!A:A,Jogos!B:B)</f>
        <v>https://www.ogol.com.br/jogo.php?id=9523137</v>
      </c>
      <c r="B38" s="1">
        <v>35</v>
      </c>
      <c r="C38" s="1">
        <v>216</v>
      </c>
      <c r="D38" s="1" t="str">
        <f>_xlfn.XLOOKUP(C38,Jogos!A:A,Jogos!M:M)</f>
        <v>Paulista Sub-17 2023</v>
      </c>
      <c r="E38" s="1">
        <v>4</v>
      </c>
      <c r="F38" t="s">
        <v>135</v>
      </c>
      <c r="G38" s="1" t="s">
        <v>214</v>
      </c>
      <c r="H38" s="10">
        <v>53</v>
      </c>
      <c r="I38"/>
      <c r="J38"/>
      <c r="K38"/>
      <c r="L38"/>
      <c r="M38"/>
      <c r="N38"/>
      <c r="O38"/>
    </row>
    <row r="39" spans="1:15" s="1" customFormat="1" x14ac:dyDescent="0.25">
      <c r="A39" s="2" t="str">
        <f>_xlfn.XLOOKUP(C39,Jogos!A:A,Jogos!B:B)</f>
        <v>https://www.ogol.com.br/jogo.php?id=9523137</v>
      </c>
      <c r="B39" s="1">
        <v>36</v>
      </c>
      <c r="C39" s="1">
        <v>216</v>
      </c>
      <c r="D39" s="1" t="str">
        <f>_xlfn.XLOOKUP(C39,Jogos!A:A,Jogos!M:M)</f>
        <v>Paulista Sub-17 2023</v>
      </c>
      <c r="E39" s="1">
        <v>5</v>
      </c>
      <c r="F39" t="s">
        <v>137</v>
      </c>
      <c r="G39" s="1" t="s">
        <v>213</v>
      </c>
      <c r="H39" s="10">
        <v>57</v>
      </c>
      <c r="I39"/>
      <c r="J39"/>
      <c r="K39"/>
      <c r="L39"/>
      <c r="M39"/>
      <c r="N39"/>
      <c r="O39"/>
    </row>
    <row r="40" spans="1:15" s="10" customFormat="1" x14ac:dyDescent="0.25">
      <c r="A40" s="2" t="str">
        <f>_xlfn.XLOOKUP(C40,Jogos!A:A,Jogos!B:B)</f>
        <v>https://www.ogol.com.br/jogo.php?id=9523137</v>
      </c>
      <c r="B40" s="1">
        <v>37</v>
      </c>
      <c r="C40" s="1">
        <v>216</v>
      </c>
      <c r="D40" s="1" t="str">
        <f>_xlfn.XLOOKUP(C40,Jogos!A:A,Jogos!M:M)</f>
        <v>Paulista Sub-17 2023</v>
      </c>
      <c r="E40" s="1">
        <v>16</v>
      </c>
      <c r="F40" t="s">
        <v>193</v>
      </c>
      <c r="G40" s="1" t="s">
        <v>213</v>
      </c>
      <c r="H40" s="10">
        <v>74</v>
      </c>
      <c r="I40"/>
      <c r="J40"/>
      <c r="K40"/>
      <c r="L40"/>
      <c r="M40"/>
      <c r="N40"/>
      <c r="O40"/>
    </row>
    <row r="41" spans="1:15" s="10" customFormat="1" x14ac:dyDescent="0.25">
      <c r="A41" s="2" t="str">
        <f>_xlfn.XLOOKUP(C41,Jogos!A:A,Jogos!B:B)</f>
        <v>https://www.ogol.com.br/jogo.php?id=9523142</v>
      </c>
      <c r="B41" s="1">
        <v>38</v>
      </c>
      <c r="C41" s="1">
        <v>217</v>
      </c>
      <c r="D41" s="1" t="str">
        <f>_xlfn.XLOOKUP(C41,Jogos!A:A,Jogos!M:M)</f>
        <v>Paulista Sub-17 2023</v>
      </c>
      <c r="E41" s="1">
        <v>7</v>
      </c>
      <c r="F41" t="s">
        <v>131</v>
      </c>
      <c r="G41" s="1" t="s">
        <v>213</v>
      </c>
      <c r="H41" s="10">
        <v>30</v>
      </c>
      <c r="I41"/>
      <c r="J41"/>
      <c r="K41"/>
      <c r="L41"/>
      <c r="M41"/>
      <c r="N41"/>
      <c r="O41"/>
    </row>
    <row r="42" spans="1:15" s="1" customFormat="1" x14ac:dyDescent="0.25">
      <c r="A42" s="2" t="str">
        <f>_xlfn.XLOOKUP(C42,Jogos!A:A,Jogos!B:B)</f>
        <v>https://www.ogol.com.br/jogo.php?id=9523142</v>
      </c>
      <c r="B42" s="1">
        <v>39</v>
      </c>
      <c r="C42" s="1">
        <v>217</v>
      </c>
      <c r="D42" s="1" t="str">
        <f>_xlfn.XLOOKUP(C42,Jogos!A:A,Jogos!M:M)</f>
        <v>Paulista Sub-17 2023</v>
      </c>
      <c r="E42" s="1">
        <v>15</v>
      </c>
      <c r="F42" t="s">
        <v>137</v>
      </c>
      <c r="G42" s="1" t="s">
        <v>213</v>
      </c>
      <c r="H42" s="10">
        <v>84</v>
      </c>
      <c r="I42"/>
      <c r="J42"/>
      <c r="K42"/>
      <c r="L42"/>
      <c r="M42"/>
      <c r="N42"/>
      <c r="O42"/>
    </row>
    <row r="43" spans="1:15" s="1" customFormat="1" x14ac:dyDescent="0.25">
      <c r="A43" s="2" t="str">
        <f>_xlfn.XLOOKUP(C43,Jogos!A:A,Jogos!B:B)</f>
        <v>https://www.ogol.com.br/jogo.php?id=9523150</v>
      </c>
      <c r="B43" s="1">
        <v>40</v>
      </c>
      <c r="C43" s="1">
        <v>218</v>
      </c>
      <c r="D43" s="1" t="str">
        <f>_xlfn.XLOOKUP(C43,Jogos!A:A,Jogos!M:M)</f>
        <v>Paulista Sub-17 2023</v>
      </c>
      <c r="E43" s="1">
        <v>3</v>
      </c>
      <c r="F43" t="s">
        <v>125</v>
      </c>
      <c r="G43" s="1" t="s">
        <v>213</v>
      </c>
      <c r="H43" s="10">
        <v>25</v>
      </c>
      <c r="I43"/>
      <c r="J43"/>
      <c r="K43"/>
      <c r="L43"/>
      <c r="M43"/>
      <c r="N43"/>
      <c r="O43"/>
    </row>
    <row r="44" spans="1:15" s="1" customFormat="1" x14ac:dyDescent="0.25">
      <c r="A44" s="2" t="str">
        <f>_xlfn.XLOOKUP(C44,Jogos!A:A,Jogos!B:B)</f>
        <v>https://www.ogol.com.br/jogo.php?id=9523150</v>
      </c>
      <c r="B44" s="1">
        <v>41</v>
      </c>
      <c r="C44" s="1">
        <v>218</v>
      </c>
      <c r="D44" s="1" t="str">
        <f>_xlfn.XLOOKUP(C44,Jogos!A:A,Jogos!M:M)</f>
        <v>Paulista Sub-17 2023</v>
      </c>
      <c r="E44" s="1">
        <v>15</v>
      </c>
      <c r="F44" t="s">
        <v>137</v>
      </c>
      <c r="G44" s="1" t="s">
        <v>213</v>
      </c>
      <c r="H44" s="10">
        <v>67</v>
      </c>
      <c r="I44"/>
      <c r="J44"/>
      <c r="K44"/>
      <c r="L44"/>
      <c r="M44"/>
      <c r="N44"/>
      <c r="O44"/>
    </row>
    <row r="45" spans="1:15" s="1" customFormat="1" x14ac:dyDescent="0.25">
      <c r="A45" s="2" t="str">
        <f>_xlfn.XLOOKUP(C45,Jogos!A:A,Jogos!B:B)</f>
        <v>https://www.ogol.com.br/jogo.php?id=9415460</v>
      </c>
      <c r="B45" s="1">
        <v>42</v>
      </c>
      <c r="C45" s="1">
        <v>219</v>
      </c>
      <c r="D45" s="1" t="str">
        <f>_xlfn.XLOOKUP(C45,Jogos!A:A,Jogos!M:M)</f>
        <v>Brasileiro Sub-17 2023</v>
      </c>
      <c r="E45" s="1">
        <v>1</v>
      </c>
      <c r="F45" t="s">
        <v>191</v>
      </c>
      <c r="G45" s="1" t="s">
        <v>213</v>
      </c>
      <c r="H45" s="10">
        <v>44</v>
      </c>
      <c r="I45"/>
      <c r="J45"/>
      <c r="K45"/>
      <c r="L45"/>
      <c r="M45"/>
      <c r="N45"/>
      <c r="O45"/>
    </row>
    <row r="46" spans="1:15" s="1" customFormat="1" x14ac:dyDescent="0.25">
      <c r="A46" s="2" t="str">
        <f>_xlfn.XLOOKUP(C46,Jogos!A:A,Jogos!B:B)</f>
        <v>https://www.ogol.com.br/jogo.php?id=9415460</v>
      </c>
      <c r="B46" s="1">
        <v>43</v>
      </c>
      <c r="C46" s="1">
        <v>219</v>
      </c>
      <c r="D46" s="1" t="str">
        <f>_xlfn.XLOOKUP(C46,Jogos!A:A,Jogos!M:M)</f>
        <v>Brasileiro Sub-17 2023</v>
      </c>
      <c r="E46" s="1">
        <v>2</v>
      </c>
      <c r="F46" t="s">
        <v>223</v>
      </c>
      <c r="G46" s="1" t="s">
        <v>213</v>
      </c>
      <c r="H46" s="10">
        <v>75</v>
      </c>
      <c r="I46"/>
      <c r="J46"/>
      <c r="K46"/>
      <c r="L46"/>
      <c r="M46"/>
      <c r="N46"/>
      <c r="O46"/>
    </row>
    <row r="47" spans="1:15" s="1" customFormat="1" x14ac:dyDescent="0.25">
      <c r="A47" s="2" t="str">
        <f>_xlfn.XLOOKUP(C47,Jogos!A:A,Jogos!B:B)</f>
        <v>https://www.ogol.com.br/jogo.php?id=9415460</v>
      </c>
      <c r="B47" s="1">
        <v>44</v>
      </c>
      <c r="C47" s="1">
        <v>219</v>
      </c>
      <c r="D47" s="1" t="str">
        <f>_xlfn.XLOOKUP(C47,Jogos!A:A,Jogos!M:M)</f>
        <v>Brasileiro Sub-17 2023</v>
      </c>
      <c r="E47" s="1">
        <v>10</v>
      </c>
      <c r="F47" t="s">
        <v>130</v>
      </c>
      <c r="G47" s="1" t="s">
        <v>213</v>
      </c>
      <c r="H47" s="10">
        <v>40</v>
      </c>
      <c r="I47"/>
      <c r="J47"/>
      <c r="K47"/>
      <c r="L47"/>
      <c r="M47"/>
      <c r="N47"/>
      <c r="O47"/>
    </row>
    <row r="48" spans="1:15" s="1" customFormat="1" x14ac:dyDescent="0.25">
      <c r="A48" s="2" t="str">
        <f>_xlfn.XLOOKUP(C48,Jogos!A:A,Jogos!B:B)</f>
        <v>https://www.ogol.com.br/jogo.php?id=9415460</v>
      </c>
      <c r="B48" s="1">
        <v>45</v>
      </c>
      <c r="C48" s="1">
        <v>219</v>
      </c>
      <c r="D48" s="1" t="str">
        <f>_xlfn.XLOOKUP(C48,Jogos!A:A,Jogos!M:M)</f>
        <v>Brasileiro Sub-17 2023</v>
      </c>
      <c r="E48" s="1">
        <v>17</v>
      </c>
      <c r="F48" t="s">
        <v>129</v>
      </c>
      <c r="G48" s="1" t="s">
        <v>213</v>
      </c>
      <c r="H48" s="10">
        <v>47</v>
      </c>
      <c r="I48"/>
      <c r="J48"/>
      <c r="K48"/>
      <c r="L48"/>
      <c r="M48"/>
      <c r="N48"/>
      <c r="O48"/>
    </row>
    <row r="49" spans="1:15" s="1" customFormat="1" x14ac:dyDescent="0.25">
      <c r="A49" s="2" t="str">
        <f>_xlfn.XLOOKUP(C49,Jogos!A:A,Jogos!B:B)</f>
        <v>https://www.ogol.com.br/jogo.php?id=9523157</v>
      </c>
      <c r="B49" s="1">
        <v>46</v>
      </c>
      <c r="C49" s="1">
        <v>220</v>
      </c>
      <c r="D49" s="1" t="str">
        <f>_xlfn.XLOOKUP(C49,Jogos!A:A,Jogos!M:M)</f>
        <v>Paulista Sub-17 2023</v>
      </c>
      <c r="E49" s="1">
        <v>3</v>
      </c>
      <c r="F49" t="s">
        <v>190</v>
      </c>
      <c r="G49" s="1" t="s">
        <v>213</v>
      </c>
      <c r="H49" s="10">
        <v>59</v>
      </c>
      <c r="I49"/>
      <c r="J49"/>
      <c r="K49"/>
      <c r="L49"/>
      <c r="M49"/>
      <c r="N49"/>
      <c r="O49"/>
    </row>
    <row r="50" spans="1:15" s="1" customFormat="1" x14ac:dyDescent="0.25">
      <c r="A50" s="2" t="str">
        <f>_xlfn.XLOOKUP(C50,Jogos!A:A,Jogos!B:B)</f>
        <v>https://www.ogol.com.br/jogo.php?id=9523157</v>
      </c>
      <c r="B50" s="1">
        <v>47</v>
      </c>
      <c r="C50" s="1">
        <v>220</v>
      </c>
      <c r="D50" s="1" t="str">
        <f>_xlfn.XLOOKUP(C50,Jogos!A:A,Jogos!M:M)</f>
        <v>Paulista Sub-17 2023</v>
      </c>
      <c r="E50" s="1">
        <v>9</v>
      </c>
      <c r="F50" t="s">
        <v>141</v>
      </c>
      <c r="G50" s="1" t="s">
        <v>213</v>
      </c>
      <c r="H50" s="10">
        <v>30</v>
      </c>
      <c r="I50"/>
      <c r="J50"/>
      <c r="K50"/>
      <c r="L50"/>
      <c r="M50"/>
      <c r="N50"/>
      <c r="O50"/>
    </row>
    <row r="51" spans="1:15" s="1" customFormat="1" x14ac:dyDescent="0.25">
      <c r="A51" s="2" t="str">
        <f>_xlfn.XLOOKUP(C51,Jogos!A:A,Jogos!B:B)</f>
        <v>https://www.ogol.com.br/jogo.php?id=9523157</v>
      </c>
      <c r="B51" s="1">
        <v>48</v>
      </c>
      <c r="C51" s="1">
        <v>220</v>
      </c>
      <c r="D51" s="1" t="str">
        <f>_xlfn.XLOOKUP(C51,Jogos!A:A,Jogos!M:M)</f>
        <v>Paulista Sub-17 2023</v>
      </c>
      <c r="E51" s="1">
        <v>16</v>
      </c>
      <c r="F51" t="s">
        <v>194</v>
      </c>
      <c r="G51" s="1" t="s">
        <v>213</v>
      </c>
      <c r="H51" s="10">
        <v>65</v>
      </c>
      <c r="I51"/>
      <c r="J51"/>
      <c r="K51"/>
      <c r="L51"/>
      <c r="M51"/>
      <c r="N51"/>
      <c r="O51"/>
    </row>
    <row r="52" spans="1:15" s="1" customFormat="1" x14ac:dyDescent="0.25">
      <c r="A52" s="2" t="str">
        <f>_xlfn.XLOOKUP(C52,Jogos!A:A,Jogos!B:B)</f>
        <v>https://www.ogol.com.br/jogo.php?id=9415470</v>
      </c>
      <c r="B52" s="1">
        <v>49</v>
      </c>
      <c r="C52" s="1">
        <v>221</v>
      </c>
      <c r="D52" s="1" t="str">
        <f>_xlfn.XLOOKUP(C52,Jogos!A:A,Jogos!M:M)</f>
        <v>Brasileiro Sub-17 2023</v>
      </c>
      <c r="E52" s="1">
        <v>10</v>
      </c>
      <c r="F52" t="s">
        <v>130</v>
      </c>
      <c r="G52" s="1" t="s">
        <v>213</v>
      </c>
      <c r="H52" s="10">
        <v>26</v>
      </c>
      <c r="I52"/>
      <c r="J52"/>
      <c r="K52"/>
      <c r="L52"/>
      <c r="M52"/>
      <c r="N52"/>
      <c r="O52"/>
    </row>
    <row r="53" spans="1:15" s="10" customFormat="1" x14ac:dyDescent="0.25">
      <c r="A53" s="2" t="str">
        <f>_xlfn.XLOOKUP(C53,Jogos!A:A,Jogos!B:B)</f>
        <v>https://www.ogol.com.br/jogo.php?id=9415470</v>
      </c>
      <c r="B53" s="1">
        <v>50</v>
      </c>
      <c r="C53" s="1">
        <v>221</v>
      </c>
      <c r="D53" s="1" t="str">
        <f>_xlfn.XLOOKUP(C53,Jogos!A:A,Jogos!M:M)</f>
        <v>Brasileiro Sub-17 2023</v>
      </c>
      <c r="E53" s="1">
        <v>23</v>
      </c>
      <c r="F53" t="s">
        <v>128</v>
      </c>
      <c r="G53" s="1" t="s">
        <v>213</v>
      </c>
      <c r="H53" s="10">
        <v>63</v>
      </c>
      <c r="I53"/>
      <c r="J53"/>
      <c r="K53"/>
      <c r="L53"/>
      <c r="M53"/>
      <c r="N53"/>
      <c r="O53"/>
    </row>
    <row r="54" spans="1:15" s="10" customFormat="1" x14ac:dyDescent="0.25">
      <c r="A54" s="2" t="str">
        <f>_xlfn.XLOOKUP(C54,Jogos!A:A,Jogos!B:B)</f>
        <v>https://www.ogol.com.br/jogo.php?id=9523165</v>
      </c>
      <c r="B54" s="1">
        <v>51</v>
      </c>
      <c r="C54" s="1">
        <v>222</v>
      </c>
      <c r="D54" s="1" t="str">
        <f>_xlfn.XLOOKUP(C54,Jogos!A:A,Jogos!M:M)</f>
        <v>Paulista Sub-17 2023</v>
      </c>
      <c r="E54" s="1">
        <v>8</v>
      </c>
      <c r="F54" t="s">
        <v>127</v>
      </c>
      <c r="G54" s="1" t="s">
        <v>213</v>
      </c>
      <c r="H54" s="10">
        <v>43</v>
      </c>
      <c r="I54"/>
      <c r="J54"/>
      <c r="K54"/>
      <c r="L54"/>
      <c r="M54"/>
      <c r="N54"/>
      <c r="O54"/>
    </row>
    <row r="55" spans="1:15" s="10" customFormat="1" x14ac:dyDescent="0.25">
      <c r="A55" s="2" t="str">
        <f>_xlfn.XLOOKUP(C55,Jogos!A:A,Jogos!B:B)</f>
        <v>https://www.ogol.com.br/jogo.php?id=9523165</v>
      </c>
      <c r="B55" s="1">
        <v>52</v>
      </c>
      <c r="C55" s="1">
        <v>222</v>
      </c>
      <c r="D55" s="1" t="str">
        <f>_xlfn.XLOOKUP(C55,Jogos!A:A,Jogos!M:M)</f>
        <v>Paulista Sub-17 2023</v>
      </c>
      <c r="E55" s="1">
        <v>10</v>
      </c>
      <c r="F55" t="s">
        <v>130</v>
      </c>
      <c r="G55" s="1" t="s">
        <v>213</v>
      </c>
      <c r="H55" s="10">
        <v>32</v>
      </c>
      <c r="I55"/>
      <c r="J55"/>
      <c r="K55"/>
      <c r="L55"/>
      <c r="M55"/>
      <c r="N55"/>
      <c r="O55"/>
    </row>
    <row r="56" spans="1:15" s="1" customFormat="1" x14ac:dyDescent="0.25">
      <c r="A56" s="2" t="str">
        <f>_xlfn.XLOOKUP(C56,Jogos!A:A,Jogos!B:B)</f>
        <v>https://www.ogol.com.br/jogo.php?id=9523165</v>
      </c>
      <c r="B56" s="1">
        <v>53</v>
      </c>
      <c r="C56" s="1">
        <v>222</v>
      </c>
      <c r="D56" s="1" t="str">
        <f>_xlfn.XLOOKUP(C56,Jogos!A:A,Jogos!M:M)</f>
        <v>Paulista Sub-17 2023</v>
      </c>
      <c r="E56" s="1">
        <v>11</v>
      </c>
      <c r="F56" t="s">
        <v>192</v>
      </c>
      <c r="G56" s="1" t="s">
        <v>213</v>
      </c>
      <c r="H56" s="10">
        <v>70</v>
      </c>
      <c r="I56"/>
      <c r="J56"/>
      <c r="K56"/>
      <c r="L56"/>
      <c r="M56"/>
      <c r="N56"/>
      <c r="O56"/>
    </row>
    <row r="57" spans="1:15" s="1" customFormat="1" x14ac:dyDescent="0.25">
      <c r="A57" s="2" t="str">
        <f>_xlfn.XLOOKUP(C57,Jogos!A:A,Jogos!B:B)</f>
        <v>https://www.ogol.com.br/jogo.php?id=9523165</v>
      </c>
      <c r="B57" s="1">
        <v>54</v>
      </c>
      <c r="C57" s="1">
        <v>222</v>
      </c>
      <c r="D57" s="1" t="str">
        <f>_xlfn.XLOOKUP(C57,Jogos!A:A,Jogos!M:M)</f>
        <v>Paulista Sub-17 2023</v>
      </c>
      <c r="E57" s="1">
        <v>13</v>
      </c>
      <c r="F57" t="s">
        <v>125</v>
      </c>
      <c r="G57" s="1" t="s">
        <v>213</v>
      </c>
      <c r="H57" s="10">
        <v>61</v>
      </c>
      <c r="I57"/>
      <c r="J57"/>
      <c r="K57"/>
      <c r="L57"/>
      <c r="M57"/>
      <c r="N57"/>
      <c r="O57"/>
    </row>
    <row r="58" spans="1:15" s="1" customFormat="1" x14ac:dyDescent="0.25">
      <c r="A58" s="2" t="str">
        <f>_xlfn.XLOOKUP(C58,Jogos!A:A,Jogos!B:B)</f>
        <v>https://www.ogol.com.br/jogo.php?id=9523165</v>
      </c>
      <c r="B58" s="1">
        <v>55</v>
      </c>
      <c r="C58" s="1">
        <v>222</v>
      </c>
      <c r="D58" s="1" t="str">
        <f>_xlfn.XLOOKUP(C58,Jogos!A:A,Jogos!M:M)</f>
        <v>Paulista Sub-17 2023</v>
      </c>
      <c r="E58" s="1">
        <v>17</v>
      </c>
      <c r="F58" t="s">
        <v>129</v>
      </c>
      <c r="G58" s="1" t="s">
        <v>213</v>
      </c>
      <c r="H58" s="10">
        <v>81</v>
      </c>
      <c r="I58"/>
      <c r="J58"/>
      <c r="K58"/>
      <c r="L58"/>
      <c r="M58"/>
      <c r="N58"/>
      <c r="O58"/>
    </row>
    <row r="59" spans="1:15" s="1" customFormat="1" x14ac:dyDescent="0.25">
      <c r="A59" s="2" t="str">
        <f>_xlfn.XLOOKUP(C59,Jogos!A:A,Jogos!B:B)</f>
        <v>https://www.ogol.com.br/jogo.php?id=9610790</v>
      </c>
      <c r="B59" s="1">
        <v>56</v>
      </c>
      <c r="C59" s="1">
        <v>223</v>
      </c>
      <c r="D59" s="1" t="str">
        <f>_xlfn.XLOOKUP(C59,Jogos!A:A,Jogos!M:M)</f>
        <v>Brasileiro Sub-17 2023</v>
      </c>
      <c r="E59" s="1">
        <v>3</v>
      </c>
      <c r="F59" t="s">
        <v>126</v>
      </c>
      <c r="G59" s="1" t="s">
        <v>213</v>
      </c>
      <c r="H59" s="10">
        <v>44</v>
      </c>
      <c r="I59"/>
      <c r="J59"/>
      <c r="K59"/>
      <c r="L59"/>
      <c r="M59"/>
      <c r="N59"/>
      <c r="O59"/>
    </row>
    <row r="60" spans="1:15" s="1" customFormat="1" x14ac:dyDescent="0.25">
      <c r="A60" s="2" t="str">
        <f>_xlfn.XLOOKUP(C60,Jogos!A:A,Jogos!B:B)</f>
        <v>https://www.ogol.com.br/jogo.php?id=9610790</v>
      </c>
      <c r="B60" s="1">
        <v>57</v>
      </c>
      <c r="C60" s="1">
        <v>223</v>
      </c>
      <c r="D60" s="1" t="str">
        <f>_xlfn.XLOOKUP(C60,Jogos!A:A,Jogos!M:M)</f>
        <v>Brasileiro Sub-17 2023</v>
      </c>
      <c r="E60" s="1">
        <v>15</v>
      </c>
      <c r="F60" t="s">
        <v>189</v>
      </c>
      <c r="G60" s="1" t="s">
        <v>213</v>
      </c>
      <c r="H60" s="10">
        <v>34</v>
      </c>
      <c r="I60"/>
      <c r="J60"/>
      <c r="K60"/>
      <c r="L60"/>
      <c r="M60"/>
      <c r="N60"/>
      <c r="O60"/>
    </row>
    <row r="61" spans="1:15" s="1" customFormat="1" x14ac:dyDescent="0.25">
      <c r="A61" s="2" t="str">
        <f>_xlfn.XLOOKUP(C61,Jogos!A:A,Jogos!B:B)</f>
        <v>https://www.ogol.com.br/jogo.php?id=9610790</v>
      </c>
      <c r="B61" s="1">
        <v>58</v>
      </c>
      <c r="C61" s="1">
        <v>223</v>
      </c>
      <c r="D61" s="1" t="str">
        <f>_xlfn.XLOOKUP(C61,Jogos!A:A,Jogos!M:M)</f>
        <v>Brasileiro Sub-17 2023</v>
      </c>
      <c r="E61" s="1">
        <v>19</v>
      </c>
      <c r="F61" t="s">
        <v>220</v>
      </c>
      <c r="G61" s="1" t="s">
        <v>213</v>
      </c>
      <c r="H61" s="10">
        <v>74</v>
      </c>
      <c r="I61"/>
      <c r="J61"/>
      <c r="K61"/>
      <c r="L61"/>
      <c r="M61"/>
      <c r="N61"/>
      <c r="O61"/>
    </row>
    <row r="62" spans="1:15" s="10" customFormat="1" x14ac:dyDescent="0.25">
      <c r="A62" s="2" t="str">
        <f>_xlfn.XLOOKUP(C62,Jogos!A:A,Jogos!B:B)</f>
        <v>https://www.ogol.com.br/jogo.php?id=9523172</v>
      </c>
      <c r="B62" s="1">
        <v>59</v>
      </c>
      <c r="C62" s="1">
        <v>224</v>
      </c>
      <c r="D62" s="1" t="str">
        <f>_xlfn.XLOOKUP(C62,Jogos!A:A,Jogos!M:M)</f>
        <v>Paulista Sub-17 2023</v>
      </c>
      <c r="E62" s="1">
        <v>1</v>
      </c>
      <c r="F62" t="s">
        <v>200</v>
      </c>
      <c r="G62" s="1" t="s">
        <v>213</v>
      </c>
      <c r="H62" s="10">
        <v>26</v>
      </c>
      <c r="I62"/>
      <c r="J62"/>
      <c r="K62"/>
      <c r="L62"/>
      <c r="M62"/>
      <c r="N62"/>
      <c r="O62"/>
    </row>
    <row r="63" spans="1:15" s="10" customFormat="1" x14ac:dyDescent="0.25">
      <c r="A63" s="2" t="str">
        <f>_xlfn.XLOOKUP(C63,Jogos!A:A,Jogos!B:B)</f>
        <v>https://www.ogol.com.br/jogo.php?id=9523172</v>
      </c>
      <c r="B63" s="1">
        <v>60</v>
      </c>
      <c r="C63" s="1">
        <v>224</v>
      </c>
      <c r="D63" s="1" t="str">
        <f>_xlfn.XLOOKUP(C63,Jogos!A:A,Jogos!M:M)</f>
        <v>Paulista Sub-17 2023</v>
      </c>
      <c r="E63" s="1">
        <v>3</v>
      </c>
      <c r="F63" t="s">
        <v>190</v>
      </c>
      <c r="G63" s="1" t="s">
        <v>213</v>
      </c>
      <c r="H63" s="10">
        <v>68</v>
      </c>
      <c r="I63"/>
      <c r="J63"/>
      <c r="K63"/>
      <c r="L63"/>
      <c r="M63"/>
      <c r="N63"/>
      <c r="O63"/>
    </row>
    <row r="64" spans="1:15" s="1" customFormat="1" x14ac:dyDescent="0.25">
      <c r="A64" s="2" t="str">
        <f>_xlfn.XLOOKUP(C64,Jogos!A:A,Jogos!B:B)</f>
        <v>https://www.ogol.com.br/jogo.php?id=9523172</v>
      </c>
      <c r="B64" s="1">
        <v>61</v>
      </c>
      <c r="C64" s="1">
        <v>224</v>
      </c>
      <c r="D64" s="1" t="str">
        <f>_xlfn.XLOOKUP(C64,Jogos!A:A,Jogos!M:M)</f>
        <v>Paulista Sub-17 2023</v>
      </c>
      <c r="E64" s="1">
        <v>16</v>
      </c>
      <c r="F64" t="s">
        <v>186</v>
      </c>
      <c r="G64" s="1" t="s">
        <v>213</v>
      </c>
      <c r="H64" s="10">
        <v>61</v>
      </c>
      <c r="I64"/>
      <c r="J64"/>
      <c r="K64"/>
      <c r="L64"/>
      <c r="M64"/>
      <c r="N64"/>
      <c r="O64"/>
    </row>
    <row r="65" spans="1:15" s="1" customFormat="1" x14ac:dyDescent="0.25">
      <c r="A65" s="2" t="str">
        <f>_xlfn.XLOOKUP(C65,Jogos!A:A,Jogos!B:B)</f>
        <v>https://www.ogol.com.br/jogo.php?id=9610796</v>
      </c>
      <c r="B65" s="1">
        <v>62</v>
      </c>
      <c r="C65" s="1">
        <v>225</v>
      </c>
      <c r="D65" s="1" t="str">
        <f>_xlfn.XLOOKUP(C65,Jogos!A:A,Jogos!M:M)</f>
        <v>Brasileiro Sub-17 2023</v>
      </c>
      <c r="E65" s="1">
        <v>6</v>
      </c>
      <c r="F65" t="s">
        <v>136</v>
      </c>
      <c r="G65" s="1" t="s">
        <v>213</v>
      </c>
      <c r="H65" s="10">
        <v>34</v>
      </c>
      <c r="I65"/>
      <c r="J65"/>
      <c r="K65"/>
      <c r="L65"/>
      <c r="M65"/>
      <c r="N65"/>
      <c r="O65"/>
    </row>
    <row r="66" spans="1:15" s="10" customFormat="1" x14ac:dyDescent="0.25">
      <c r="A66" s="2" t="str">
        <f>_xlfn.XLOOKUP(C66,Jogos!A:A,Jogos!B:B)</f>
        <v>https://www.ogol.com.br/jogo.php?id=9638017</v>
      </c>
      <c r="B66" s="1">
        <v>63</v>
      </c>
      <c r="C66" s="1">
        <v>226</v>
      </c>
      <c r="D66" s="1" t="str">
        <f>_xlfn.XLOOKUP(C66,Jogos!A:A,Jogos!M:M)</f>
        <v>Paulista Sub-17 2023</v>
      </c>
      <c r="E66" s="1">
        <v>3</v>
      </c>
      <c r="F66" t="s">
        <v>125</v>
      </c>
      <c r="G66" s="1" t="s">
        <v>213</v>
      </c>
      <c r="H66" s="10">
        <v>78</v>
      </c>
      <c r="I66"/>
      <c r="J66"/>
      <c r="K66"/>
      <c r="L66"/>
      <c r="M66"/>
      <c r="N66"/>
      <c r="O66"/>
    </row>
    <row r="67" spans="1:15" s="1" customFormat="1" x14ac:dyDescent="0.25">
      <c r="A67" s="2" t="str">
        <f>_xlfn.XLOOKUP(C67,Jogos!A:A,Jogos!B:B)</f>
        <v>https://www.ogol.com.br/jogo.php?id=9638021</v>
      </c>
      <c r="B67" s="1">
        <v>64</v>
      </c>
      <c r="C67" s="1">
        <v>227</v>
      </c>
      <c r="D67" s="1" t="str">
        <f>_xlfn.XLOOKUP(C67,Jogos!A:A,Jogos!M:M)</f>
        <v>Paulista Sub-17 2023</v>
      </c>
      <c r="E67" s="1">
        <v>2</v>
      </c>
      <c r="F67" t="s">
        <v>223</v>
      </c>
      <c r="G67" s="1" t="s">
        <v>213</v>
      </c>
      <c r="H67" s="10">
        <v>48</v>
      </c>
      <c r="I67"/>
      <c r="J67"/>
      <c r="K67"/>
      <c r="L67"/>
      <c r="M67"/>
      <c r="N67"/>
      <c r="O67"/>
    </row>
    <row r="68" spans="1:15" s="1" customFormat="1" x14ac:dyDescent="0.25">
      <c r="A68" s="2" t="str">
        <f>_xlfn.XLOOKUP(C68,Jogos!A:A,Jogos!B:B)</f>
        <v>https://www.ogol.com.br/jogo.php?id=9638021</v>
      </c>
      <c r="B68" s="1">
        <v>65</v>
      </c>
      <c r="C68" s="1">
        <v>227</v>
      </c>
      <c r="D68" s="1" t="str">
        <f>_xlfn.XLOOKUP(C68,Jogos!A:A,Jogos!M:M)</f>
        <v>Paulista Sub-17 2023</v>
      </c>
      <c r="E68" s="1">
        <v>5</v>
      </c>
      <c r="F68" t="s">
        <v>127</v>
      </c>
      <c r="G68" s="1" t="s">
        <v>213</v>
      </c>
      <c r="H68" s="10">
        <v>67</v>
      </c>
      <c r="I68"/>
      <c r="J68"/>
      <c r="K68"/>
      <c r="L68"/>
      <c r="M68"/>
      <c r="N68"/>
      <c r="O68"/>
    </row>
    <row r="69" spans="1:15" s="1" customFormat="1" x14ac:dyDescent="0.25">
      <c r="A69" s="2" t="str">
        <f>_xlfn.XLOOKUP(C69,Jogos!A:A,Jogos!B:B)</f>
        <v>https://www.ogol.com.br/jogo.php?id=9638021</v>
      </c>
      <c r="B69" s="1">
        <v>66</v>
      </c>
      <c r="C69" s="1">
        <v>227</v>
      </c>
      <c r="D69" s="1" t="str">
        <f>_xlfn.XLOOKUP(C69,Jogos!A:A,Jogos!M:M)</f>
        <v>Paulista Sub-17 2023</v>
      </c>
      <c r="E69" s="1">
        <v>9</v>
      </c>
      <c r="F69" t="s">
        <v>141</v>
      </c>
      <c r="G69" s="1" t="s">
        <v>213</v>
      </c>
      <c r="H69" s="10">
        <v>44</v>
      </c>
      <c r="I69"/>
      <c r="J69"/>
      <c r="K69"/>
      <c r="L69"/>
      <c r="M69"/>
      <c r="N69"/>
      <c r="O69"/>
    </row>
    <row r="70" spans="1:15" s="10" customFormat="1" x14ac:dyDescent="0.25">
      <c r="A70" s="2" t="str">
        <f>_xlfn.XLOOKUP(C70,Jogos!A:A,Jogos!B:B)</f>
        <v>https://www.ogol.com.br/jogo.php?id=9665100</v>
      </c>
      <c r="B70" s="1">
        <v>67</v>
      </c>
      <c r="C70" s="1">
        <v>228</v>
      </c>
      <c r="D70" s="1" t="str">
        <f>_xlfn.XLOOKUP(C70,Jogos!A:A,Jogos!M:M)</f>
        <v>Brasileiro Sub-17 2023</v>
      </c>
      <c r="E70" s="1">
        <v>6</v>
      </c>
      <c r="F70" t="s">
        <v>128</v>
      </c>
      <c r="G70" s="1" t="s">
        <v>213</v>
      </c>
      <c r="H70" s="10">
        <v>85</v>
      </c>
      <c r="I70"/>
      <c r="J70"/>
      <c r="K70"/>
      <c r="L70"/>
      <c r="M70"/>
      <c r="N70"/>
      <c r="O70"/>
    </row>
    <row r="71" spans="1:15" s="10" customFormat="1" x14ac:dyDescent="0.25">
      <c r="A71" s="2" t="str">
        <f>_xlfn.XLOOKUP(C71,Jogos!A:A,Jogos!B:B)</f>
        <v>https://www.ogol.com.br/jogo.php?id=9665100</v>
      </c>
      <c r="B71" s="1">
        <v>68</v>
      </c>
      <c r="C71" s="1">
        <v>228</v>
      </c>
      <c r="D71" s="1" t="str">
        <f>_xlfn.XLOOKUP(C71,Jogos!A:A,Jogos!M:M)</f>
        <v>Brasileiro Sub-17 2023</v>
      </c>
      <c r="E71" s="1">
        <v>7</v>
      </c>
      <c r="F71" t="s">
        <v>131</v>
      </c>
      <c r="G71" s="1" t="s">
        <v>213</v>
      </c>
      <c r="H71" s="10">
        <v>59</v>
      </c>
      <c r="I71"/>
      <c r="J71"/>
      <c r="K71"/>
      <c r="L71"/>
      <c r="M71"/>
      <c r="N71"/>
      <c r="O71"/>
    </row>
    <row r="72" spans="1:15" s="1" customFormat="1" x14ac:dyDescent="0.25">
      <c r="A72" s="2" t="str">
        <f>_xlfn.XLOOKUP(C72,Jogos!A:A,Jogos!B:B)</f>
        <v>https://www.ogol.com.br/jogo.php?id=9665100</v>
      </c>
      <c r="B72" s="1">
        <v>69</v>
      </c>
      <c r="C72" s="1">
        <v>228</v>
      </c>
      <c r="D72" s="1" t="str">
        <f>_xlfn.XLOOKUP(C72,Jogos!A:A,Jogos!M:M)</f>
        <v>Brasileiro Sub-17 2023</v>
      </c>
      <c r="E72" s="1">
        <v>10</v>
      </c>
      <c r="F72" t="s">
        <v>130</v>
      </c>
      <c r="G72" s="1" t="s">
        <v>213</v>
      </c>
      <c r="H72" s="10">
        <v>44</v>
      </c>
      <c r="I72"/>
      <c r="J72"/>
      <c r="K72"/>
      <c r="L72"/>
      <c r="M72"/>
      <c r="N72"/>
      <c r="O72"/>
    </row>
    <row r="73" spans="1:15" s="1" customFormat="1" x14ac:dyDescent="0.25">
      <c r="A73" s="2" t="str">
        <f>_xlfn.XLOOKUP(C73,Jogos!A:A,Jogos!B:B)</f>
        <v>https://www.ogol.com.br/jogo.php?id=9665100</v>
      </c>
      <c r="B73" s="1">
        <v>70</v>
      </c>
      <c r="C73" s="1">
        <v>228</v>
      </c>
      <c r="D73" s="1" t="str">
        <f>_xlfn.XLOOKUP(C73,Jogos!A:A,Jogos!M:M)</f>
        <v>Brasileiro Sub-17 2023</v>
      </c>
      <c r="E73" s="1">
        <v>18</v>
      </c>
      <c r="F73" t="s">
        <v>132</v>
      </c>
      <c r="G73" s="1" t="s">
        <v>213</v>
      </c>
      <c r="H73" s="10">
        <v>94</v>
      </c>
      <c r="I73"/>
      <c r="J73"/>
      <c r="K73"/>
      <c r="L73"/>
      <c r="M73"/>
      <c r="N73"/>
      <c r="O73"/>
    </row>
    <row r="74" spans="1:15" s="10" customFormat="1" x14ac:dyDescent="0.25">
      <c r="A74" s="2" t="str">
        <f>_xlfn.XLOOKUP(C74,Jogos!A:A,Jogos!B:B)</f>
        <v>https://www.ogol.com.br/jogo.php?id=9665342</v>
      </c>
      <c r="B74" s="1">
        <v>71</v>
      </c>
      <c r="C74" s="1">
        <v>229</v>
      </c>
      <c r="D74" s="1" t="str">
        <f>_xlfn.XLOOKUP(C74,Jogos!A:A,Jogos!M:M)</f>
        <v>Brasileiro Sub-17 2023</v>
      </c>
      <c r="E74" s="1">
        <v>19</v>
      </c>
      <c r="F74" t="s">
        <v>132</v>
      </c>
      <c r="G74" s="1" t="s">
        <v>213</v>
      </c>
      <c r="H74" s="10">
        <v>80</v>
      </c>
      <c r="I74"/>
      <c r="J74"/>
      <c r="K74"/>
      <c r="L74"/>
      <c r="M74"/>
      <c r="N74"/>
      <c r="O74"/>
    </row>
    <row r="75" spans="1:15" s="1" customFormat="1" x14ac:dyDescent="0.25">
      <c r="A75" s="2" t="str">
        <f>_xlfn.XLOOKUP(C75,Jogos!A:A,Jogos!B:B)</f>
        <v>https://www.ogol.com.br/jogo.php?id=9723357</v>
      </c>
      <c r="B75" s="1">
        <v>72</v>
      </c>
      <c r="C75" s="1">
        <v>230</v>
      </c>
      <c r="D75" s="1" t="str">
        <f>_xlfn.XLOOKUP(C75,Jogos!A:A,Jogos!M:M)</f>
        <v>Paulista Sub-17 2023</v>
      </c>
      <c r="E75" s="1">
        <v>10</v>
      </c>
      <c r="F75" t="s">
        <v>130</v>
      </c>
      <c r="G75" s="1" t="s">
        <v>213</v>
      </c>
      <c r="H75" s="10">
        <v>14</v>
      </c>
      <c r="I75"/>
      <c r="J75"/>
      <c r="K75"/>
      <c r="L75"/>
      <c r="M75"/>
      <c r="N75"/>
      <c r="O75"/>
    </row>
    <row r="76" spans="1:15" s="10" customFormat="1" x14ac:dyDescent="0.25">
      <c r="A76" s="2" t="str">
        <f>_xlfn.XLOOKUP(C76,Jogos!A:A,Jogos!B:B)</f>
        <v>https://www.ogol.com.br/jogo.php?id=9724976</v>
      </c>
      <c r="B76" s="1">
        <v>73</v>
      </c>
      <c r="C76" s="1">
        <v>231</v>
      </c>
      <c r="D76" s="1" t="str">
        <f>_xlfn.XLOOKUP(C76,Jogos!A:A,Jogos!M:M)</f>
        <v>Brasileiro Sub-17 2023</v>
      </c>
      <c r="E76" s="1">
        <v>2</v>
      </c>
      <c r="F76" t="s">
        <v>223</v>
      </c>
      <c r="G76" s="1" t="s">
        <v>213</v>
      </c>
      <c r="H76" s="10">
        <v>30</v>
      </c>
      <c r="I76"/>
      <c r="J76"/>
      <c r="K76"/>
      <c r="L76"/>
      <c r="M76"/>
      <c r="N76"/>
      <c r="O76"/>
    </row>
    <row r="77" spans="1:15" s="10" customFormat="1" x14ac:dyDescent="0.25">
      <c r="A77" s="2" t="str">
        <f>_xlfn.XLOOKUP(C77,Jogos!A:A,Jogos!B:B)</f>
        <v>https://www.ogol.com.br/jogo.php?id=9724976</v>
      </c>
      <c r="B77" s="1">
        <v>74</v>
      </c>
      <c r="C77" s="1">
        <v>231</v>
      </c>
      <c r="D77" s="1" t="str">
        <f>_xlfn.XLOOKUP(C77,Jogos!A:A,Jogos!M:M)</f>
        <v>Brasileiro Sub-17 2023</v>
      </c>
      <c r="E77" s="1">
        <v>3</v>
      </c>
      <c r="F77" t="s">
        <v>125</v>
      </c>
      <c r="G77" s="1" t="s">
        <v>213</v>
      </c>
      <c r="H77" s="10">
        <v>7</v>
      </c>
      <c r="I77"/>
      <c r="J77"/>
      <c r="K77"/>
      <c r="L77"/>
      <c r="M77"/>
      <c r="N77"/>
      <c r="O77"/>
    </row>
    <row r="78" spans="1:15" s="1" customFormat="1" x14ac:dyDescent="0.25">
      <c r="A78" s="2" t="str">
        <f>_xlfn.XLOOKUP(C78,Jogos!A:A,Jogos!B:B)</f>
        <v>https://www.ogol.com.br/jogo.php?id=9724976</v>
      </c>
      <c r="B78" s="1">
        <v>75</v>
      </c>
      <c r="C78" s="1">
        <v>231</v>
      </c>
      <c r="D78" s="1" t="str">
        <f>_xlfn.XLOOKUP(C78,Jogos!A:A,Jogos!M:M)</f>
        <v>Brasileiro Sub-17 2023</v>
      </c>
      <c r="E78" s="1">
        <v>8</v>
      </c>
      <c r="F78" t="s">
        <v>127</v>
      </c>
      <c r="G78" s="1" t="s">
        <v>214</v>
      </c>
      <c r="H78" s="10">
        <v>95</v>
      </c>
      <c r="I78"/>
      <c r="J78"/>
      <c r="K78"/>
      <c r="L78"/>
      <c r="M78"/>
      <c r="N78"/>
      <c r="O78"/>
    </row>
    <row r="79" spans="1:15" s="1" customFormat="1" x14ac:dyDescent="0.25">
      <c r="A79" s="2" t="str">
        <f>_xlfn.XLOOKUP(C79,Jogos!A:A,Jogos!B:B)</f>
        <v>https://www.ogol.com.br/jogo.php?id=9724976</v>
      </c>
      <c r="B79" s="1">
        <v>76</v>
      </c>
      <c r="C79" s="1">
        <v>231</v>
      </c>
      <c r="D79" s="1" t="str">
        <f>_xlfn.XLOOKUP(C79,Jogos!A:A,Jogos!M:M)</f>
        <v>Brasileiro Sub-17 2023</v>
      </c>
      <c r="E79" s="1">
        <v>9</v>
      </c>
      <c r="F79" t="s">
        <v>141</v>
      </c>
      <c r="G79" s="1" t="s">
        <v>213</v>
      </c>
      <c r="H79" s="10">
        <v>41</v>
      </c>
      <c r="I79"/>
      <c r="J79"/>
      <c r="K79"/>
      <c r="L79"/>
      <c r="M79"/>
      <c r="N79"/>
      <c r="O79"/>
    </row>
    <row r="80" spans="1:15" s="1" customFormat="1" x14ac:dyDescent="0.25">
      <c r="A80" s="2" t="str">
        <f>_xlfn.XLOOKUP(C80,Jogos!A:A,Jogos!B:B)</f>
        <v>https://www.ogol.com.br/jogo.php?id=9723359</v>
      </c>
      <c r="B80" s="1">
        <v>77</v>
      </c>
      <c r="C80" s="1">
        <v>232</v>
      </c>
      <c r="D80" s="1" t="str">
        <f>_xlfn.XLOOKUP(C80,Jogos!A:A,Jogos!M:M)</f>
        <v>Paulista Sub-17 2023</v>
      </c>
      <c r="E80" s="1">
        <v>10</v>
      </c>
      <c r="F80" t="s">
        <v>130</v>
      </c>
      <c r="G80" s="1" t="s">
        <v>213</v>
      </c>
      <c r="H80" s="10">
        <v>64</v>
      </c>
      <c r="I80"/>
      <c r="J80"/>
      <c r="K80"/>
      <c r="L80"/>
      <c r="M80"/>
      <c r="N80"/>
      <c r="O80"/>
    </row>
    <row r="81" spans="1:15" s="1" customFormat="1" x14ac:dyDescent="0.25">
      <c r="A81" s="2" t="str">
        <f>_xlfn.XLOOKUP(C81,Jogos!A:A,Jogos!B:B)</f>
        <v>https://www.ogol.com.br/jogo.php?id=9723359</v>
      </c>
      <c r="B81" s="1">
        <v>78</v>
      </c>
      <c r="C81" s="1">
        <v>232</v>
      </c>
      <c r="D81" s="1" t="str">
        <f>_xlfn.XLOOKUP(C81,Jogos!A:A,Jogos!M:M)</f>
        <v>Paulista Sub-17 2023</v>
      </c>
      <c r="E81" s="1">
        <v>11</v>
      </c>
      <c r="F81" t="s">
        <v>139</v>
      </c>
      <c r="G81" s="1" t="s">
        <v>213</v>
      </c>
      <c r="H81" s="10">
        <v>96</v>
      </c>
      <c r="I81"/>
      <c r="J81"/>
      <c r="K81"/>
      <c r="L81"/>
      <c r="M81"/>
      <c r="N81"/>
      <c r="O81"/>
    </row>
    <row r="82" spans="1:15" s="1" customFormat="1" x14ac:dyDescent="0.25">
      <c r="A82" s="2" t="str">
        <f>_xlfn.XLOOKUP(C82,Jogos!A:A,Jogos!B:B)</f>
        <v>https://www.ogol.com.br/jogo.php?id=9723359</v>
      </c>
      <c r="B82" s="1">
        <v>79</v>
      </c>
      <c r="C82" s="1">
        <v>232</v>
      </c>
      <c r="D82" s="1" t="str">
        <f>_xlfn.XLOOKUP(C82,Jogos!A:A,Jogos!M:M)</f>
        <v>Paulista Sub-17 2023</v>
      </c>
      <c r="E82" s="1">
        <v>14</v>
      </c>
      <c r="F82" t="s">
        <v>223</v>
      </c>
      <c r="G82" s="1" t="s">
        <v>213</v>
      </c>
      <c r="H82" s="10">
        <v>65</v>
      </c>
      <c r="I82"/>
      <c r="J82"/>
      <c r="K82"/>
      <c r="L82"/>
      <c r="M82"/>
      <c r="N82"/>
      <c r="O82"/>
    </row>
    <row r="83" spans="1:15" s="10" customFormat="1" x14ac:dyDescent="0.25">
      <c r="A83" s="2" t="str">
        <f>_xlfn.XLOOKUP(C83,Jogos!A:A,Jogos!B:B)</f>
        <v>https://www.ogol.com.br/jogo.php?id=9756545</v>
      </c>
      <c r="B83" s="1">
        <v>80</v>
      </c>
      <c r="C83" s="1">
        <v>233</v>
      </c>
      <c r="D83" s="1" t="str">
        <f>_xlfn.XLOOKUP(C83,Jogos!A:A,Jogos!M:M)</f>
        <v>Paulista Sub-17 2023</v>
      </c>
      <c r="E83" s="1">
        <v>2</v>
      </c>
      <c r="F83" t="s">
        <v>223</v>
      </c>
      <c r="G83" s="1" t="s">
        <v>213</v>
      </c>
      <c r="H83" s="10">
        <v>3</v>
      </c>
      <c r="I83"/>
      <c r="J83"/>
      <c r="K83"/>
      <c r="L83"/>
      <c r="M83"/>
      <c r="N83"/>
      <c r="O83"/>
    </row>
    <row r="84" spans="1:15" s="10" customFormat="1" x14ac:dyDescent="0.25">
      <c r="A84" s="2" t="str">
        <f>_xlfn.XLOOKUP(C84,Jogos!A:A,Jogos!B:B)</f>
        <v>https://www.ogol.com.br/jogo.php?id=9756545</v>
      </c>
      <c r="B84" s="1">
        <v>81</v>
      </c>
      <c r="C84" s="1">
        <v>233</v>
      </c>
      <c r="D84" s="1" t="str">
        <f>_xlfn.XLOOKUP(C84,Jogos!A:A,Jogos!M:M)</f>
        <v>Paulista Sub-17 2023</v>
      </c>
      <c r="E84" s="1">
        <v>7</v>
      </c>
      <c r="F84" t="s">
        <v>131</v>
      </c>
      <c r="G84" s="1" t="s">
        <v>213</v>
      </c>
      <c r="H84" s="10">
        <v>23</v>
      </c>
      <c r="I84"/>
      <c r="J84"/>
      <c r="K84"/>
      <c r="L84"/>
      <c r="M84"/>
      <c r="N84"/>
      <c r="O84"/>
    </row>
    <row r="85" spans="1:15" s="1" customFormat="1" x14ac:dyDescent="0.25">
      <c r="A85" s="2" t="str">
        <f>_xlfn.XLOOKUP(C85,Jogos!A:A,Jogos!B:B)</f>
        <v>https://www.ogol.com.br/jogo.php?id=9756550</v>
      </c>
      <c r="B85" s="1">
        <v>82</v>
      </c>
      <c r="C85" s="1">
        <v>234</v>
      </c>
      <c r="D85" s="1" t="str">
        <f>_xlfn.XLOOKUP(C85,Jogos!A:A,Jogos!M:M)</f>
        <v>Paulista Sub-17 2023</v>
      </c>
      <c r="E85" s="1">
        <v>4</v>
      </c>
      <c r="F85" t="s">
        <v>126</v>
      </c>
      <c r="G85" s="1" t="s">
        <v>213</v>
      </c>
      <c r="H85" s="10">
        <v>73</v>
      </c>
      <c r="I85"/>
      <c r="J85"/>
      <c r="K85"/>
      <c r="L85"/>
      <c r="M85"/>
      <c r="N85"/>
      <c r="O85"/>
    </row>
    <row r="86" spans="1:15" s="1" customFormat="1" x14ac:dyDescent="0.25">
      <c r="A86" s="2" t="str">
        <f>_xlfn.XLOOKUP(C86,Jogos!A:A,Jogos!B:B)</f>
        <v>https://www.ogol.com.br/jogo.php?id=9756550</v>
      </c>
      <c r="B86" s="1">
        <v>83</v>
      </c>
      <c r="C86" s="1">
        <v>234</v>
      </c>
      <c r="D86" s="1" t="str">
        <f>_xlfn.XLOOKUP(C86,Jogos!A:A,Jogos!M:M)</f>
        <v>Paulista Sub-17 2023</v>
      </c>
      <c r="E86" s="1">
        <v>5</v>
      </c>
      <c r="F86" t="s">
        <v>127</v>
      </c>
      <c r="G86" s="1" t="s">
        <v>214</v>
      </c>
      <c r="H86" s="10">
        <v>8</v>
      </c>
      <c r="I86"/>
      <c r="J86"/>
      <c r="K86"/>
      <c r="L86"/>
      <c r="M86"/>
      <c r="N86"/>
      <c r="O86"/>
    </row>
    <row r="87" spans="1:15" s="1" customFormat="1" x14ac:dyDescent="0.25">
      <c r="A87" s="2" t="str">
        <f>_xlfn.XLOOKUP(C87,Jogos!A:A,Jogos!B:B)</f>
        <v>https://www.ogol.com.br/jogo.php?id=9756550</v>
      </c>
      <c r="B87" s="1">
        <v>84</v>
      </c>
      <c r="C87" s="1">
        <v>234</v>
      </c>
      <c r="D87" s="1" t="str">
        <f>_xlfn.XLOOKUP(C87,Jogos!A:A,Jogos!M:M)</f>
        <v>Paulista Sub-17 2023</v>
      </c>
      <c r="E87" s="1">
        <v>10</v>
      </c>
      <c r="F87" t="s">
        <v>130</v>
      </c>
      <c r="G87" s="1" t="s">
        <v>213</v>
      </c>
      <c r="H87" s="10">
        <v>47</v>
      </c>
      <c r="I87"/>
      <c r="J87"/>
      <c r="K87"/>
      <c r="L87"/>
      <c r="M87"/>
      <c r="N87"/>
      <c r="O87"/>
    </row>
  </sheetData>
  <autoFilter ref="A1:H87" xr:uid="{27C16C2A-407C-45A2-8AFD-787DD63768FF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Jogos</vt:lpstr>
      <vt:lpstr>Gols</vt:lpstr>
      <vt:lpstr>Escalações</vt:lpstr>
      <vt:lpstr>Jogadores</vt:lpstr>
      <vt:lpstr>Cartões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Rocha Mantovani</dc:creator>
  <cp:lastModifiedBy>Henrique Mantovani</cp:lastModifiedBy>
  <dcterms:created xsi:type="dcterms:W3CDTF">2023-11-28T13:40:11Z</dcterms:created>
  <dcterms:modified xsi:type="dcterms:W3CDTF">2023-12-01T01:59:37Z</dcterms:modified>
</cp:coreProperties>
</file>