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_000\Documents\git\ME_488_Cowtapult\"/>
    </mc:Choice>
  </mc:AlternateContent>
  <bookViews>
    <workbookView xWindow="0" yWindow="0" windowWidth="8124" windowHeight="2532" xr2:uid="{00000000-000D-0000-FFFF-FFFF00000000}"/>
  </bookViews>
  <sheets>
    <sheet name="data" sheetId="1" r:id="rId1"/>
  </sheets>
  <calcPr calcId="171027"/>
  <fileRecoveryPr autoRecover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3" i="1"/>
  <c r="E14" i="1"/>
  <c r="E15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M15" i="1" l="1"/>
  <c r="M14" i="1"/>
  <c r="M13" i="1"/>
  <c r="M10" i="1"/>
  <c r="M8" i="1"/>
  <c r="M7" i="1"/>
  <c r="M6" i="1"/>
  <c r="M5" i="1"/>
  <c r="M2" i="1"/>
</calcChain>
</file>

<file path=xl/sharedStrings.xml><?xml version="1.0" encoding="utf-8"?>
<sst xmlns="http://schemas.openxmlformats.org/spreadsheetml/2006/main" count="86" uniqueCount="25">
  <si>
    <t>Run</t>
  </si>
  <si>
    <t>A</t>
  </si>
  <si>
    <t>B</t>
  </si>
  <si>
    <t>C</t>
  </si>
  <si>
    <t>D</t>
  </si>
  <si>
    <t>Replicate 1 Results (Distance traveled, in)</t>
  </si>
  <si>
    <t>Replicate 2 Results (Distance traveled, in)</t>
  </si>
  <si>
    <t>35 grams</t>
  </si>
  <si>
    <t>55 grams</t>
  </si>
  <si>
    <t>0 inches</t>
  </si>
  <si>
    <t>30 degrees</t>
  </si>
  <si>
    <t>55 degrees</t>
  </si>
  <si>
    <t>Legend</t>
  </si>
  <si>
    <t xml:space="preserve">A = </t>
  </si>
  <si>
    <t xml:space="preserve">B = </t>
  </si>
  <si>
    <t xml:space="preserve">C = </t>
  </si>
  <si>
    <t xml:space="preserve">D = </t>
  </si>
  <si>
    <t>Change in angle</t>
  </si>
  <si>
    <t>Change in base height</t>
  </si>
  <si>
    <t>Change in weight of the payload (pig)</t>
  </si>
  <si>
    <t>Change in preload (pull back length)</t>
  </si>
  <si>
    <t>18 inches</t>
  </si>
  <si>
    <t>8 inches</t>
  </si>
  <si>
    <t>6.5 inches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</si>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</sst>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4" borderId="16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7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25" xfId="0" applyFill="1" applyBorder="1"/>
    <xf numFmtId="0" fontId="13" fillId="0" borderId="27" xfId="0" applyFont="1" applyFill="1" applyBorder="1"/>
    <xf numFmtId="0" fontId="0" fillId="0" borderId="27" xfId="0" applyBorder="1"/>
    <xf numFmtId="0" fontId="0" fillId="36" borderId="26" xfId="0" applyFill="1" applyBorder="1"/>
    <xf numFmtId="0" fontId="0" fillId="36" borderId="19" xfId="0" applyFill="1" applyBorder="1"/>
    <xf numFmtId="0" fontId="0" fillId="36" borderId="20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4" xfId="0" applyFill="1" applyBorder="1"/>
    <xf numFmtId="0" fontId="0" fillId="34" borderId="25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23" xfId="0" applyFill="1" applyBorder="1"/>
    <xf numFmtId="0" fontId="0" fillId="37" borderId="18" xfId="0" applyFill="1" applyBorder="1"/>
    <xf numFmtId="0" fontId="0" fillId="37" borderId="19" xfId="0" applyFill="1" applyBorder="1"/>
    <xf numFmtId="0" fontId="0" fillId="37" borderId="20" xfId="0" applyFill="1" applyBorder="1"/>
    <xf numFmtId="0" fontId="13" fillId="35" borderId="11" xfId="0" applyFont="1" applyFill="1" applyBorder="1" applyAlignment="1">
      <alignment horizontal="center" wrapText="1"/>
    </xf>
    <xf numFmtId="0" fontId="13" fillId="35" borderId="13" xfId="0" applyFont="1" applyFill="1" applyBorder="1" applyAlignment="1">
      <alignment vertical="center"/>
    </xf>
    <xf numFmtId="0" fontId="13" fillId="35" borderId="14" xfId="0" applyFont="1" applyFill="1" applyBorder="1" applyAlignment="1">
      <alignment horizontal="center" vertical="center"/>
    </xf>
    <xf numFmtId="0" fontId="13" fillId="35" borderId="15" xfId="0" applyFont="1" applyFill="1" applyBorder="1" applyAlignment="1">
      <alignment horizontal="center" vertical="center"/>
    </xf>
    <xf numFmtId="0" fontId="0" fillId="34" borderId="31" xfId="0" applyFill="1" applyBorder="1"/>
    <xf numFmtId="0" fontId="0" fillId="34" borderId="22" xfId="0" applyFill="1" applyBorder="1"/>
    <xf numFmtId="0" fontId="19" fillId="38" borderId="22" xfId="0" applyFont="1" applyFill="1" applyBorder="1"/>
    <xf numFmtId="0" fontId="16" fillId="38" borderId="28" xfId="0" applyFont="1" applyFill="1" applyBorder="1"/>
    <xf numFmtId="0" fontId="0" fillId="38" borderId="29" xfId="0" applyFill="1" applyBorder="1"/>
    <xf numFmtId="0" fontId="0" fillId="38" borderId="30" xfId="0" applyFill="1" applyBorder="1"/>
    <xf numFmtId="0" fontId="0" fillId="38" borderId="32" xfId="0" applyFill="1" applyBorder="1"/>
    <xf numFmtId="0" fontId="0" fillId="38" borderId="0" xfId="0" applyFill="1" applyBorder="1"/>
    <xf numFmtId="0" fontId="0" fillId="38" borderId="33" xfId="0" applyFill="1" applyBorder="1"/>
    <xf numFmtId="0" fontId="18" fillId="38" borderId="34" xfId="0" applyFont="1" applyFill="1" applyBorder="1"/>
    <xf numFmtId="0" fontId="18" fillId="38" borderId="35" xfId="0" applyFont="1" applyFill="1" applyBorder="1"/>
    <xf numFmtId="0" fontId="18" fillId="38" borderId="36" xfId="0" applyFont="1" applyFill="1" applyBorder="1"/>
    <xf numFmtId="0" fontId="0" fillId="39" borderId="0" xfId="0" applyFill="1" applyAlignment="1">
      <alignment horizontal="left"/>
    </xf>
    <xf numFmtId="0" fontId="0" fillId="38" borderId="10" xfId="0" applyFill="1" applyBorder="1"/>
    <xf numFmtId="0" fontId="0" fillId="38" borderId="17" xfId="0" applyFill="1" applyBorder="1"/>
    <xf numFmtId="0" fontId="0" fillId="0" borderId="19" xfId="0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13" fillId="35" borderId="11" xfId="0" applyFont="1" applyFill="1" applyBorder="1" applyAlignment="1">
      <alignment horizontal="center" vertical="center"/>
    </xf>
    <xf numFmtId="0" fontId="13" fillId="35" borderId="37" xfId="0" applyFont="1" applyFill="1" applyBorder="1" applyAlignment="1">
      <alignment horizontal="center" vertical="center"/>
    </xf>
    <xf numFmtId="0" fontId="13" fillId="35" borderId="28" xfId="0" applyFont="1" applyFill="1" applyBorder="1"/>
    <xf numFmtId="0" fontId="13" fillId="35" borderId="29" xfId="0" applyFont="1" applyFill="1" applyBorder="1"/>
    <xf numFmtId="0" fontId="13" fillId="35" borderId="30" xfId="0" applyFont="1" applyFill="1" applyBorder="1"/>
    <xf numFmtId="0" fontId="0" fillId="34" borderId="16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7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2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B2" sqref="B2:E17"/>
    </sheetView>
  </sheetViews>
  <sheetFormatPr defaultRowHeight="14.4" x14ac:dyDescent="0.3"/>
  <cols>
    <col min="1" max="1" width="4.33203125" bestFit="1" customWidth="1"/>
    <col min="2" max="5" width="5.77734375" customWidth="1"/>
    <col min="7" max="7" width="4.109375" bestFit="1" customWidth="1"/>
    <col min="8" max="8" width="9.77734375" bestFit="1" customWidth="1"/>
    <col min="9" max="9" width="9" bestFit="1" customWidth="1"/>
    <col min="10" max="10" width="8.5546875" bestFit="1" customWidth="1"/>
    <col min="12" max="12" width="2.33203125" customWidth="1"/>
    <col min="13" max="14" width="19.5546875" bestFit="1" customWidth="1"/>
  </cols>
  <sheetData>
    <row r="1" spans="1:14" ht="29.4" customHeight="1" thickBot="1" x14ac:dyDescent="0.35">
      <c r="A1" s="51" t="s">
        <v>0</v>
      </c>
      <c r="B1" s="52" t="s">
        <v>1</v>
      </c>
      <c r="C1" s="32" t="s">
        <v>2</v>
      </c>
      <c r="D1" s="32" t="s">
        <v>3</v>
      </c>
      <c r="E1" s="33" t="s">
        <v>4</v>
      </c>
      <c r="G1" s="31" t="s">
        <v>0</v>
      </c>
      <c r="H1" s="32" t="s">
        <v>1</v>
      </c>
      <c r="I1" s="32" t="s">
        <v>2</v>
      </c>
      <c r="J1" s="32" t="s">
        <v>3</v>
      </c>
      <c r="K1" s="33" t="s">
        <v>4</v>
      </c>
      <c r="L1" s="13"/>
      <c r="M1" s="30" t="s">
        <v>5</v>
      </c>
      <c r="N1" s="30" t="s">
        <v>6</v>
      </c>
    </row>
    <row r="2" spans="1:14" x14ac:dyDescent="0.3">
      <c r="A2" s="50">
        <v>1</v>
      </c>
      <c r="B2" s="24">
        <f>IF(H2="30 degrees",-1,1)</f>
        <v>-1</v>
      </c>
      <c r="C2" s="22">
        <f>IF(I2="8 inches",-1,1)</f>
        <v>1</v>
      </c>
      <c r="D2" s="22">
        <f>IF(J2="0 inches",-1,1)</f>
        <v>1</v>
      </c>
      <c r="E2" s="23">
        <f>IF(K2="35 grams",-1,1)</f>
        <v>-1</v>
      </c>
      <c r="G2" s="1">
        <v>1</v>
      </c>
      <c r="H2" s="4" t="s">
        <v>10</v>
      </c>
      <c r="I2" s="5" t="s">
        <v>23</v>
      </c>
      <c r="J2" s="5" t="s">
        <v>21</v>
      </c>
      <c r="K2" s="6" t="s">
        <v>7</v>
      </c>
      <c r="L2" s="14"/>
      <c r="M2" s="15">
        <f>5*12</f>
        <v>60</v>
      </c>
      <c r="N2" s="15">
        <v>45</v>
      </c>
    </row>
    <row r="3" spans="1:14" x14ac:dyDescent="0.3">
      <c r="A3" s="2">
        <v>2</v>
      </c>
      <c r="B3" s="25">
        <f t="shared" ref="B3:B17" si="0">IF(H3="30 degrees",-1,1)</f>
        <v>1</v>
      </c>
      <c r="C3" s="18">
        <f t="shared" ref="C3:C17" si="1">IF(I3="8 inches",-1,1)</f>
        <v>1</v>
      </c>
      <c r="D3" s="18">
        <f t="shared" ref="D3:D17" si="2">IF(J3="0 inches",-1,1)</f>
        <v>-1</v>
      </c>
      <c r="E3" s="19">
        <f t="shared" ref="E3:E17" si="3">IF(K3="35 grams",-1,1)</f>
        <v>-1</v>
      </c>
      <c r="G3" s="2">
        <v>2</v>
      </c>
      <c r="H3" s="7" t="s">
        <v>11</v>
      </c>
      <c r="I3" s="5" t="s">
        <v>23</v>
      </c>
      <c r="J3" s="8" t="s">
        <v>9</v>
      </c>
      <c r="K3" s="9" t="s">
        <v>7</v>
      </c>
      <c r="L3" s="14"/>
      <c r="M3" s="16">
        <v>27</v>
      </c>
      <c r="N3" s="16">
        <v>25</v>
      </c>
    </row>
    <row r="4" spans="1:14" x14ac:dyDescent="0.3">
      <c r="A4" s="2">
        <v>3</v>
      </c>
      <c r="B4" s="25">
        <f t="shared" si="0"/>
        <v>1</v>
      </c>
      <c r="C4" s="18">
        <f t="shared" si="1"/>
        <v>1</v>
      </c>
      <c r="D4" s="18">
        <f t="shared" si="2"/>
        <v>1</v>
      </c>
      <c r="E4" s="19">
        <f t="shared" si="3"/>
        <v>1</v>
      </c>
      <c r="G4" s="2">
        <v>3</v>
      </c>
      <c r="H4" s="7" t="s">
        <v>11</v>
      </c>
      <c r="I4" s="5" t="s">
        <v>23</v>
      </c>
      <c r="J4" s="5" t="s">
        <v>21</v>
      </c>
      <c r="K4" s="9" t="s">
        <v>8</v>
      </c>
      <c r="L4" s="14"/>
      <c r="M4" s="16">
        <v>9</v>
      </c>
      <c r="N4" s="16">
        <v>26</v>
      </c>
    </row>
    <row r="5" spans="1:14" x14ac:dyDescent="0.3">
      <c r="A5" s="2">
        <v>4</v>
      </c>
      <c r="B5" s="25">
        <f t="shared" si="0"/>
        <v>-1</v>
      </c>
      <c r="C5" s="18">
        <f t="shared" si="1"/>
        <v>-1</v>
      </c>
      <c r="D5" s="18">
        <f t="shared" si="2"/>
        <v>1</v>
      </c>
      <c r="E5" s="19">
        <f t="shared" si="3"/>
        <v>1</v>
      </c>
      <c r="G5" s="2">
        <v>4</v>
      </c>
      <c r="H5" s="4" t="s">
        <v>10</v>
      </c>
      <c r="I5" s="8" t="s">
        <v>22</v>
      </c>
      <c r="J5" s="5" t="s">
        <v>21</v>
      </c>
      <c r="K5" s="9" t="s">
        <v>8</v>
      </c>
      <c r="L5" s="14"/>
      <c r="M5" s="16">
        <f>7.5*12</f>
        <v>90</v>
      </c>
      <c r="N5" s="16">
        <v>23</v>
      </c>
    </row>
    <row r="6" spans="1:14" x14ac:dyDescent="0.3">
      <c r="A6" s="2">
        <v>5</v>
      </c>
      <c r="B6" s="25">
        <f t="shared" si="0"/>
        <v>1</v>
      </c>
      <c r="C6" s="18">
        <f t="shared" si="1"/>
        <v>-1</v>
      </c>
      <c r="D6" s="18">
        <f t="shared" si="2"/>
        <v>1</v>
      </c>
      <c r="E6" s="19">
        <f t="shared" si="3"/>
        <v>-1</v>
      </c>
      <c r="G6" s="2">
        <v>5</v>
      </c>
      <c r="H6" s="7" t="s">
        <v>11</v>
      </c>
      <c r="I6" s="8" t="s">
        <v>22</v>
      </c>
      <c r="J6" s="5" t="s">
        <v>21</v>
      </c>
      <c r="K6" s="9" t="s">
        <v>7</v>
      </c>
      <c r="L6" s="14"/>
      <c r="M6" s="16">
        <f>4.75*12</f>
        <v>57</v>
      </c>
      <c r="N6" s="16">
        <v>48</v>
      </c>
    </row>
    <row r="7" spans="1:14" x14ac:dyDescent="0.3">
      <c r="A7" s="2">
        <v>6</v>
      </c>
      <c r="B7" s="25">
        <f t="shared" si="0"/>
        <v>-1</v>
      </c>
      <c r="C7" s="18">
        <f t="shared" si="1"/>
        <v>-1</v>
      </c>
      <c r="D7" s="18">
        <f t="shared" si="2"/>
        <v>-1</v>
      </c>
      <c r="E7" s="19">
        <f t="shared" si="3"/>
        <v>-1</v>
      </c>
      <c r="G7" s="2">
        <v>6</v>
      </c>
      <c r="H7" s="4" t="s">
        <v>10</v>
      </c>
      <c r="I7" s="8" t="s">
        <v>22</v>
      </c>
      <c r="J7" s="8" t="s">
        <v>9</v>
      </c>
      <c r="K7" s="9" t="s">
        <v>7</v>
      </c>
      <c r="L7" s="14"/>
      <c r="M7" s="16">
        <f>5*12</f>
        <v>60</v>
      </c>
      <c r="N7" s="16">
        <v>42</v>
      </c>
    </row>
    <row r="8" spans="1:14" x14ac:dyDescent="0.3">
      <c r="A8" s="2">
        <v>7</v>
      </c>
      <c r="B8" s="25">
        <f t="shared" si="0"/>
        <v>1</v>
      </c>
      <c r="C8" s="18">
        <f t="shared" si="1"/>
        <v>-1</v>
      </c>
      <c r="D8" s="18">
        <f t="shared" si="2"/>
        <v>-1</v>
      </c>
      <c r="E8" s="19">
        <f t="shared" si="3"/>
        <v>1</v>
      </c>
      <c r="G8" s="2">
        <v>7</v>
      </c>
      <c r="H8" s="7" t="s">
        <v>11</v>
      </c>
      <c r="I8" s="8" t="s">
        <v>22</v>
      </c>
      <c r="J8" s="8" t="s">
        <v>9</v>
      </c>
      <c r="K8" s="9" t="s">
        <v>8</v>
      </c>
      <c r="L8" s="14"/>
      <c r="M8" s="16">
        <f>2.75*12</f>
        <v>33</v>
      </c>
      <c r="N8" s="16">
        <v>15</v>
      </c>
    </row>
    <row r="9" spans="1:14" x14ac:dyDescent="0.3">
      <c r="A9" s="2">
        <v>8</v>
      </c>
      <c r="B9" s="25">
        <f t="shared" si="0"/>
        <v>-1</v>
      </c>
      <c r="C9" s="18">
        <f t="shared" si="1"/>
        <v>1</v>
      </c>
      <c r="D9" s="18">
        <f t="shared" si="2"/>
        <v>-1</v>
      </c>
      <c r="E9" s="19">
        <f t="shared" si="3"/>
        <v>1</v>
      </c>
      <c r="G9" s="2">
        <v>8</v>
      </c>
      <c r="H9" s="4" t="s">
        <v>10</v>
      </c>
      <c r="I9" s="5" t="s">
        <v>23</v>
      </c>
      <c r="J9" s="8" t="s">
        <v>9</v>
      </c>
      <c r="K9" s="9" t="s">
        <v>8</v>
      </c>
      <c r="L9" s="14"/>
      <c r="M9" s="16">
        <v>13</v>
      </c>
      <c r="N9" s="16">
        <v>19</v>
      </c>
    </row>
    <row r="10" spans="1:14" x14ac:dyDescent="0.3">
      <c r="A10" s="2">
        <v>9</v>
      </c>
      <c r="B10" s="25">
        <f t="shared" si="0"/>
        <v>-1</v>
      </c>
      <c r="C10" s="18">
        <f t="shared" si="1"/>
        <v>1</v>
      </c>
      <c r="D10" s="18">
        <f t="shared" si="2"/>
        <v>-1</v>
      </c>
      <c r="E10" s="19">
        <f t="shared" si="3"/>
        <v>1</v>
      </c>
      <c r="G10" s="2">
        <v>9</v>
      </c>
      <c r="H10" s="4" t="s">
        <v>10</v>
      </c>
      <c r="I10" s="5" t="s">
        <v>23</v>
      </c>
      <c r="J10" s="8" t="s">
        <v>9</v>
      </c>
      <c r="K10" s="9" t="s">
        <v>8</v>
      </c>
      <c r="L10" s="14"/>
      <c r="M10" s="16">
        <f>2.75*12</f>
        <v>33</v>
      </c>
      <c r="N10" s="16">
        <v>26</v>
      </c>
    </row>
    <row r="11" spans="1:14" x14ac:dyDescent="0.3">
      <c r="A11" s="2">
        <v>10</v>
      </c>
      <c r="B11" s="25">
        <f t="shared" si="0"/>
        <v>1</v>
      </c>
      <c r="C11" s="18">
        <f t="shared" si="1"/>
        <v>1</v>
      </c>
      <c r="D11" s="18">
        <f t="shared" si="2"/>
        <v>1</v>
      </c>
      <c r="E11" s="19">
        <f t="shared" si="3"/>
        <v>1</v>
      </c>
      <c r="G11" s="2">
        <v>10</v>
      </c>
      <c r="H11" s="7" t="s">
        <v>11</v>
      </c>
      <c r="I11" s="5" t="s">
        <v>23</v>
      </c>
      <c r="J11" s="5" t="s">
        <v>21</v>
      </c>
      <c r="K11" s="9" t="s">
        <v>8</v>
      </c>
      <c r="L11" s="14"/>
      <c r="M11" s="16">
        <v>32</v>
      </c>
      <c r="N11" s="16">
        <v>0</v>
      </c>
    </row>
    <row r="12" spans="1:14" x14ac:dyDescent="0.3">
      <c r="A12" s="49">
        <v>11</v>
      </c>
      <c r="B12" s="48">
        <f t="shared" si="0"/>
        <v>-1</v>
      </c>
      <c r="C12" s="47">
        <f t="shared" si="1"/>
        <v>1</v>
      </c>
      <c r="D12" s="47">
        <f t="shared" si="2"/>
        <v>1</v>
      </c>
      <c r="E12" s="36">
        <v>-1</v>
      </c>
      <c r="F12" s="46"/>
      <c r="G12" s="2">
        <v>11</v>
      </c>
      <c r="H12" s="4" t="s">
        <v>10</v>
      </c>
      <c r="I12" s="5" t="s">
        <v>23</v>
      </c>
      <c r="J12" s="5" t="s">
        <v>21</v>
      </c>
      <c r="K12" s="35" t="s">
        <v>7</v>
      </c>
      <c r="L12" s="14"/>
      <c r="M12" s="16">
        <v>58</v>
      </c>
      <c r="N12" s="16">
        <v>56</v>
      </c>
    </row>
    <row r="13" spans="1:14" x14ac:dyDescent="0.3">
      <c r="A13" s="2">
        <v>12</v>
      </c>
      <c r="B13" s="25">
        <f t="shared" si="0"/>
        <v>-1</v>
      </c>
      <c r="C13" s="18">
        <f t="shared" si="1"/>
        <v>-1</v>
      </c>
      <c r="D13" s="18">
        <f t="shared" si="2"/>
        <v>1</v>
      </c>
      <c r="E13" s="19">
        <f t="shared" si="3"/>
        <v>1</v>
      </c>
      <c r="G13" s="2">
        <v>12</v>
      </c>
      <c r="H13" s="4" t="s">
        <v>10</v>
      </c>
      <c r="I13" s="8" t="s">
        <v>22</v>
      </c>
      <c r="J13" s="5" t="s">
        <v>21</v>
      </c>
      <c r="K13" s="9" t="s">
        <v>8</v>
      </c>
      <c r="L13" s="14"/>
      <c r="M13" s="16">
        <f>4.5*12</f>
        <v>54</v>
      </c>
      <c r="N13" s="16">
        <v>34</v>
      </c>
    </row>
    <row r="14" spans="1:14" x14ac:dyDescent="0.3">
      <c r="A14" s="2">
        <v>13</v>
      </c>
      <c r="B14" s="25">
        <f t="shared" si="0"/>
        <v>1</v>
      </c>
      <c r="C14" s="18">
        <f t="shared" si="1"/>
        <v>-1</v>
      </c>
      <c r="D14" s="18">
        <f t="shared" si="2"/>
        <v>-1</v>
      </c>
      <c r="E14" s="19">
        <f t="shared" si="3"/>
        <v>1</v>
      </c>
      <c r="G14" s="2">
        <v>13</v>
      </c>
      <c r="H14" s="7" t="s">
        <v>11</v>
      </c>
      <c r="I14" s="8" t="s">
        <v>22</v>
      </c>
      <c r="J14" s="8" t="s">
        <v>9</v>
      </c>
      <c r="K14" s="9" t="s">
        <v>8</v>
      </c>
      <c r="L14" s="14"/>
      <c r="M14" s="16">
        <f>1.8*12</f>
        <v>21.6</v>
      </c>
      <c r="N14" s="16">
        <v>12</v>
      </c>
    </row>
    <row r="15" spans="1:14" x14ac:dyDescent="0.3">
      <c r="A15" s="2">
        <v>14</v>
      </c>
      <c r="B15" s="25">
        <f t="shared" si="0"/>
        <v>1</v>
      </c>
      <c r="C15" s="18">
        <f t="shared" si="1"/>
        <v>1</v>
      </c>
      <c r="D15" s="18">
        <f t="shared" si="2"/>
        <v>-1</v>
      </c>
      <c r="E15" s="19">
        <f t="shared" si="3"/>
        <v>-1</v>
      </c>
      <c r="G15" s="2">
        <v>14</v>
      </c>
      <c r="H15" s="7" t="s">
        <v>11</v>
      </c>
      <c r="I15" s="5" t="s">
        <v>23</v>
      </c>
      <c r="J15" s="8" t="s">
        <v>9</v>
      </c>
      <c r="K15" s="9" t="s">
        <v>7</v>
      </c>
      <c r="L15" s="14"/>
      <c r="M15" s="16">
        <f>2.25*12</f>
        <v>27</v>
      </c>
      <c r="N15" s="16">
        <v>25</v>
      </c>
    </row>
    <row r="16" spans="1:14" x14ac:dyDescent="0.3">
      <c r="A16" s="49">
        <v>15</v>
      </c>
      <c r="B16" s="48">
        <f t="shared" si="0"/>
        <v>-1</v>
      </c>
      <c r="C16" s="47">
        <f t="shared" si="1"/>
        <v>-1</v>
      </c>
      <c r="D16" s="47">
        <f t="shared" si="2"/>
        <v>-1</v>
      </c>
      <c r="E16" s="36">
        <v>-1</v>
      </c>
      <c r="F16" s="46"/>
      <c r="G16" s="2">
        <v>15</v>
      </c>
      <c r="H16" s="4" t="s">
        <v>10</v>
      </c>
      <c r="I16" s="8" t="s">
        <v>22</v>
      </c>
      <c r="J16" s="8" t="s">
        <v>9</v>
      </c>
      <c r="K16" s="35" t="s">
        <v>7</v>
      </c>
      <c r="L16" s="14"/>
      <c r="M16" s="16">
        <v>64</v>
      </c>
      <c r="N16" s="16">
        <v>50</v>
      </c>
    </row>
    <row r="17" spans="1:14" ht="15" thickBot="1" x14ac:dyDescent="0.35">
      <c r="A17" s="3">
        <v>16</v>
      </c>
      <c r="B17" s="26">
        <f t="shared" si="0"/>
        <v>1</v>
      </c>
      <c r="C17" s="20">
        <f t="shared" si="1"/>
        <v>-1</v>
      </c>
      <c r="D17" s="20">
        <f t="shared" si="2"/>
        <v>1</v>
      </c>
      <c r="E17" s="21">
        <f t="shared" si="3"/>
        <v>-1</v>
      </c>
      <c r="G17" s="3">
        <v>16</v>
      </c>
      <c r="H17" s="10" t="s">
        <v>11</v>
      </c>
      <c r="I17" s="11" t="s">
        <v>22</v>
      </c>
      <c r="J17" s="34" t="s">
        <v>21</v>
      </c>
      <c r="K17" s="12" t="s">
        <v>7</v>
      </c>
      <c r="L17" s="14"/>
      <c r="M17" s="17">
        <v>47</v>
      </c>
      <c r="N17" s="17">
        <v>36</v>
      </c>
    </row>
    <row r="18" spans="1:14" ht="15" thickBot="1" x14ac:dyDescent="0.35"/>
    <row r="19" spans="1:14" ht="15" thickBot="1" x14ac:dyDescent="0.35">
      <c r="B19" s="37" t="s">
        <v>24</v>
      </c>
      <c r="C19" s="38"/>
      <c r="D19" s="38"/>
      <c r="E19" s="39"/>
      <c r="G19" s="53" t="s">
        <v>12</v>
      </c>
      <c r="H19" s="54"/>
      <c r="I19" s="54"/>
      <c r="J19" s="54"/>
      <c r="K19" s="55"/>
    </row>
    <row r="20" spans="1:14" x14ac:dyDescent="0.3">
      <c r="B20" s="40">
        <v>-1</v>
      </c>
      <c r="C20" s="41">
        <v>-1</v>
      </c>
      <c r="D20" s="41">
        <v>-1</v>
      </c>
      <c r="E20" s="42">
        <v>-1</v>
      </c>
      <c r="G20" s="27" t="s">
        <v>13</v>
      </c>
      <c r="H20" s="56" t="s">
        <v>17</v>
      </c>
      <c r="I20" s="57"/>
      <c r="J20" s="57"/>
      <c r="K20" s="58"/>
    </row>
    <row r="21" spans="1:14" ht="15" thickBot="1" x14ac:dyDescent="0.35">
      <c r="B21" s="43">
        <v>-1</v>
      </c>
      <c r="C21" s="44">
        <v>1</v>
      </c>
      <c r="D21" s="44">
        <v>1</v>
      </c>
      <c r="E21" s="45">
        <v>-1</v>
      </c>
      <c r="G21" s="28" t="s">
        <v>14</v>
      </c>
      <c r="H21" s="59" t="s">
        <v>20</v>
      </c>
      <c r="I21" s="60"/>
      <c r="J21" s="60"/>
      <c r="K21" s="61"/>
    </row>
    <row r="22" spans="1:14" x14ac:dyDescent="0.3">
      <c r="G22" s="28" t="s">
        <v>15</v>
      </c>
      <c r="H22" s="59" t="s">
        <v>18</v>
      </c>
      <c r="I22" s="60"/>
      <c r="J22" s="60"/>
      <c r="K22" s="61"/>
    </row>
    <row r="23" spans="1:14" ht="15" thickBot="1" x14ac:dyDescent="0.35">
      <c r="G23" s="29" t="s">
        <v>16</v>
      </c>
      <c r="H23" s="62" t="s">
        <v>19</v>
      </c>
      <c r="I23" s="63"/>
      <c r="J23" s="63"/>
      <c r="K23" s="64"/>
    </row>
  </sheetData>
  <mergeCells count="5">
    <mergeCell ref="G19:K19"/>
    <mergeCell ref="H20:K20"/>
    <mergeCell ref="H21:K21"/>
    <mergeCell ref="H22:K22"/>
    <mergeCell ref="H23:K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marie_000</cp:lastModifiedBy>
  <dcterms:modified xsi:type="dcterms:W3CDTF">2017-12-02T22:48:00Z</dcterms:modified>
</cp:coreProperties>
</file>