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Analytics\Masterdata\"/>
    </mc:Choice>
  </mc:AlternateContent>
  <xr:revisionPtr revIDLastSave="0" documentId="8_{05C2B485-B43B-4621-A037-35766B36E2F3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new" sheetId="1" r:id="rId1"/>
  </sheets>
  <externalReferences>
    <externalReference r:id="rId2"/>
  </externalReferences>
  <definedNames>
    <definedName name="_xlnm._FilterDatabase" localSheetId="0" hidden="1">new!$A$19:$V$309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6" i="1" l="1"/>
  <c r="T175" i="1"/>
  <c r="O123" i="1" l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22" i="1"/>
  <c r="T137" i="1" l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99" i="1"/>
  <c r="T118" i="1"/>
  <c r="T113" i="1"/>
  <c r="O113" i="1"/>
  <c r="T36" i="1"/>
  <c r="T35" i="1"/>
  <c r="T30" i="1"/>
  <c r="T29" i="1"/>
  <c r="O36" i="1"/>
  <c r="O30" i="1"/>
  <c r="O29" i="1"/>
  <c r="O25" i="1"/>
  <c r="O121" i="1"/>
  <c r="O302" i="1" l="1"/>
  <c r="O303" i="1"/>
  <c r="P303" i="1" s="1"/>
  <c r="O304" i="1"/>
  <c r="P304" i="1" s="1"/>
  <c r="O305" i="1"/>
  <c r="P305" i="1" s="1"/>
  <c r="O306" i="1"/>
  <c r="P306" i="1" s="1"/>
  <c r="O307" i="1"/>
  <c r="P307" i="1" s="1"/>
  <c r="O301" i="1"/>
  <c r="P301" i="1" s="1"/>
  <c r="O98" i="1"/>
  <c r="O288" i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P302" i="1"/>
  <c r="O308" i="1"/>
  <c r="P308" i="1" s="1"/>
  <c r="O287" i="1"/>
  <c r="T286" i="1"/>
  <c r="U286" i="1" s="1"/>
  <c r="T287" i="1"/>
  <c r="T288" i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P286" i="1"/>
  <c r="U287" i="1"/>
  <c r="U288" i="1"/>
  <c r="P287" i="1"/>
  <c r="P288" i="1"/>
  <c r="P300" i="1"/>
  <c r="P309" i="1"/>
  <c r="O238" i="1" l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37" i="1"/>
  <c r="P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37" i="1"/>
  <c r="U237" i="1" s="1"/>
  <c r="P234" i="1" l="1"/>
  <c r="P235" i="1"/>
  <c r="P236" i="1"/>
  <c r="T235" i="1"/>
  <c r="U235" i="1" s="1"/>
  <c r="T236" i="1"/>
  <c r="U236" i="1" s="1"/>
  <c r="T234" i="1"/>
  <c r="U234" i="1" s="1"/>
  <c r="T21" i="1" l="1"/>
  <c r="T59" i="1"/>
  <c r="T49" i="1"/>
  <c r="T45" i="1"/>
  <c r="O59" i="1"/>
  <c r="O45" i="1"/>
  <c r="U23" i="1" l="1"/>
  <c r="P23" i="1"/>
  <c r="U121" i="1"/>
  <c r="P121" i="1"/>
  <c r="U114" i="1"/>
  <c r="P114" i="1"/>
  <c r="U220" i="1" l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P207" i="1" l="1"/>
  <c r="P209" i="1"/>
  <c r="P208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U210" i="1"/>
  <c r="U211" i="1"/>
  <c r="U212" i="1"/>
  <c r="U213" i="1"/>
  <c r="U214" i="1"/>
  <c r="U215" i="1"/>
  <c r="U216" i="1"/>
  <c r="U217" i="1"/>
  <c r="U218" i="1"/>
  <c r="U219" i="1"/>
  <c r="P210" i="1"/>
  <c r="P211" i="1"/>
  <c r="P212" i="1"/>
  <c r="P213" i="1"/>
  <c r="P214" i="1"/>
  <c r="P215" i="1"/>
  <c r="P216" i="1"/>
  <c r="P217" i="1"/>
  <c r="P218" i="1"/>
  <c r="P219" i="1"/>
  <c r="U207" i="1"/>
  <c r="U208" i="1"/>
  <c r="U209" i="1"/>
  <c r="O196" i="1" l="1"/>
  <c r="O199" i="1" l="1"/>
  <c r="O198" i="1"/>
  <c r="O197" i="1"/>
  <c r="O142" i="1"/>
  <c r="O141" i="1"/>
  <c r="O140" i="1"/>
  <c r="O139" i="1"/>
  <c r="O138" i="1"/>
  <c r="O118" i="1"/>
  <c r="O119" i="1"/>
  <c r="O120" i="1"/>
  <c r="O117" i="1"/>
  <c r="O102" i="1" l="1"/>
  <c r="O101" i="1"/>
  <c r="O100" i="1"/>
  <c r="O99" i="1"/>
  <c r="O97" i="1"/>
  <c r="O96" i="1"/>
  <c r="O64" i="1"/>
  <c r="O63" i="1"/>
  <c r="O62" i="1"/>
  <c r="O61" i="1"/>
  <c r="O60" i="1"/>
  <c r="O49" i="1"/>
  <c r="O48" i="1"/>
  <c r="O47" i="1"/>
  <c r="O46" i="1"/>
  <c r="O44" i="1"/>
  <c r="O43" i="1"/>
  <c r="O42" i="1"/>
  <c r="O34" i="1"/>
  <c r="O21" i="1"/>
  <c r="O20" i="1"/>
  <c r="U126" i="1" l="1"/>
  <c r="U130" i="1"/>
  <c r="U134" i="1"/>
  <c r="U79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5" i="1"/>
  <c r="U116" i="1"/>
  <c r="U117" i="1"/>
  <c r="U118" i="1"/>
  <c r="U119" i="1"/>
  <c r="U120" i="1"/>
  <c r="U122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" i="1"/>
  <c r="P196" i="1" l="1"/>
  <c r="P197" i="1"/>
  <c r="P198" i="1"/>
  <c r="P199" i="1"/>
  <c r="P200" i="1"/>
  <c r="P201" i="1"/>
  <c r="P202" i="1"/>
  <c r="P203" i="1"/>
  <c r="P204" i="1"/>
  <c r="P205" i="1"/>
  <c r="P206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23" i="1" l="1"/>
  <c r="P122" i="1"/>
  <c r="P124" i="1" l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96" i="1" l="1"/>
  <c r="P95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120" i="1"/>
  <c r="L73" i="1" l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2" i="1"/>
  <c r="P76" i="1" l="1"/>
  <c r="P88" i="1"/>
  <c r="P80" i="1"/>
  <c r="P72" i="1"/>
  <c r="P91" i="1"/>
  <c r="P87" i="1"/>
  <c r="P83" i="1"/>
  <c r="P79" i="1"/>
  <c r="P75" i="1"/>
  <c r="P84" i="1"/>
  <c r="P94" i="1"/>
  <c r="P90" i="1"/>
  <c r="P86" i="1"/>
  <c r="P82" i="1"/>
  <c r="P78" i="1"/>
  <c r="P74" i="1"/>
  <c r="P92" i="1"/>
  <c r="P93" i="1"/>
  <c r="P89" i="1"/>
  <c r="P85" i="1"/>
  <c r="P81" i="1"/>
  <c r="P77" i="1"/>
  <c r="P73" i="1"/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P71" i="1" l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1" i="1"/>
  <c r="P20" i="1"/>
  <c r="P22" i="1"/>
</calcChain>
</file>

<file path=xl/sharedStrings.xml><?xml version="1.0" encoding="utf-8"?>
<sst xmlns="http://schemas.openxmlformats.org/spreadsheetml/2006/main" count="1612" uniqueCount="443">
  <si>
    <t>EAN*</t>
  </si>
  <si>
    <t>Gyűtő EAN</t>
  </si>
  <si>
    <t>Megnevezés magyar (teljes !)*</t>
  </si>
  <si>
    <t>Megnevezés angol (teljes !)</t>
  </si>
  <si>
    <t>Forgalmazó*</t>
  </si>
  <si>
    <t>áfa kulcs %</t>
  </si>
  <si>
    <t>TPN</t>
  </si>
  <si>
    <t>ha egy termék akcióban / árvédelemben új árat kap, az előző sorát le kell zárni D-1 nap dátummal</t>
  </si>
  <si>
    <t>unlimited</t>
  </si>
  <si>
    <t>a fogyasztói árakat egyész Ft-ra, a beszerzési és átadási árakat 2 tizedesre kell kerekíteni</t>
  </si>
  <si>
    <t>Megnevezés gyűjtőkódos</t>
  </si>
  <si>
    <t>gyűjtő kódos termékek esetén az összes címet fel kell sorolni ami az adott gyűjtőkód alá van sorolva és az árakat egyszerre kell mozgatni</t>
  </si>
  <si>
    <t>egy-egy sorba egy új megjelenés, vagy aktivitás árait kell rögzíteni: az érvényességi időszakok eltérhetnek attól függően, hogy ki mikortól vásárolhat az adott áron</t>
  </si>
  <si>
    <t>a fogyasztói árak érvényessége (lehetőség szerint) egész hónap legyen, függetlenül attól, hogy egy aktivitás esetleg nem a hónap elején indul, de</t>
  </si>
  <si>
    <t>a fájl minden módosítást mentés másként funkcióval kell elmenteni, hogy módosítások pontosan visszakereshetőek legyenek --&gt; Prices master data YYMMDD.xlsx - ként</t>
  </si>
  <si>
    <t>Ár rögzítés szabályai:</t>
  </si>
  <si>
    <t xml:space="preserve">     új megjelenéseknél a fogyasztói ár kezdő dátuma a forgalmazó által meghatározott release date kell, hogy legyen (release date előtt a terméknek nem lehet aktív ára a rendszerben, hogy ne kerülhessen ki idő előtt)</t>
  </si>
  <si>
    <t xml:space="preserve">  az, hogy mennyivel korábban élnek a beszerzési és átadási árak, a Forgalmazókkal kötött megállapodások határozzák meg, illetve a Tesco Logisztika átfutási ideje</t>
  </si>
  <si>
    <t>1)</t>
  </si>
  <si>
    <t>2)</t>
  </si>
  <si>
    <t>3)</t>
  </si>
  <si>
    <t>4)</t>
  </si>
  <si>
    <t>5)</t>
  </si>
  <si>
    <t>6)</t>
  </si>
  <si>
    <t>7)</t>
  </si>
  <si>
    <t>a táblázatba csak a Forgalmazó és a Tesco által is visszaigazolt árak kerülhetnek</t>
  </si>
  <si>
    <t>Pro Video</t>
  </si>
  <si>
    <t>GHE</t>
  </si>
  <si>
    <t>Simactive</t>
  </si>
  <si>
    <t>DVD HANGYA GYŰJTEMÉNY</t>
  </si>
  <si>
    <t>DVD MEG - AZ ŐSCÁPA</t>
  </si>
  <si>
    <t>DVD JURASSIC WORD: BUKOTT BIRODALOM</t>
  </si>
  <si>
    <t>DVD FELELSZ VAGY MERSZ</t>
  </si>
  <si>
    <t>DVD HOTEL TRANSYLVANIA 1-3.</t>
  </si>
  <si>
    <t>DVD HOTEL TRANSYLVANIA 3. - SZÖRNYEN RÉMES VAKÁCIÓ</t>
  </si>
  <si>
    <t>DVD MAMMA MIA! 1-2. (2 DVD)</t>
  </si>
  <si>
    <t>DVD MAMMA MIA! SOSE HAGYJUK ABBA</t>
  </si>
  <si>
    <t>DVD MISSION: IMPOSSIBLE - UTÓHATÁS</t>
  </si>
  <si>
    <t>DVD ESCOBAR</t>
  </si>
  <si>
    <t>DVD LENGEMESÉK</t>
  </si>
  <si>
    <t>PC SIM4U BUNDLE 1. – EUROPEAN SHIP SIMULATOR, FARMING WORLD, POST MASTER, POLICE SIMULATOR 2</t>
  </si>
  <si>
    <t>PC SIM4U BUNDLE 2. – BETTER LATE THAN DEAD, RECOVERY S&amp;R, TAXI, ZOO PARK</t>
  </si>
  <si>
    <t>PC FARMING SIMULATOR 19</t>
  </si>
  <si>
    <t>DVD BARÁTOM, RÓBERT GIDA</t>
  </si>
  <si>
    <t>DVD FELHŐKARCOLÓ</t>
  </si>
  <si>
    <t>DVD SPONGYABOB: KI A VÍZBŐL!</t>
  </si>
  <si>
    <t>DVD SÖTÉT ELMÉK</t>
  </si>
  <si>
    <t>DVD LIUS ÉS A ZŰRLÉNYEK</t>
  </si>
  <si>
    <t>DVD A VÉDELMEZŐ 2</t>
  </si>
  <si>
    <t>PC JALOPY</t>
  </si>
  <si>
    <t>PC MY MEMORY OF US</t>
  </si>
  <si>
    <t>BD OCEAN'S 8 BD</t>
  </si>
  <si>
    <t>DVD OCEAN'S 8 STEELBOOK</t>
  </si>
  <si>
    <t>DVD OCEAN'S BOXSET</t>
  </si>
  <si>
    <t xml:space="preserve">DVD HAVEROK HARCA </t>
  </si>
  <si>
    <t>BD HAVEROK HARCA BD</t>
  </si>
  <si>
    <t>DVD SICARIO 2. - A ZSOLDOS</t>
  </si>
  <si>
    <t>BD SICARIO 2. - A ZSOLDOS</t>
  </si>
  <si>
    <t>DVD ŐRÜLT GAZDAG ÁZSIAIAK</t>
  </si>
  <si>
    <t>DVD SHREK (O-RING)</t>
  </si>
  <si>
    <t>DVD SHREK 2 (O-RING)</t>
  </si>
  <si>
    <t>DVD BÉBI ÚR (O-RING)</t>
  </si>
  <si>
    <t>DVD MADAGASZKÁR (O-RING)</t>
  </si>
  <si>
    <t>DVD MADAGASZKÁR 2 (O-RING)</t>
  </si>
  <si>
    <t>DVD MADAGASZKÁR PINGVINJEI (O-RING)</t>
  </si>
  <si>
    <t>DVD Z, A HANGYA (O-RING)</t>
  </si>
  <si>
    <t>DVD ÍGY NEVELD A SÁRKÁNYODAT (O-RING)</t>
  </si>
  <si>
    <t>DVD ÍGY NEVELD A SÁRKÁNYODAT 2 (O-RING)</t>
  </si>
  <si>
    <t>DVD OCEAN'S 8</t>
  </si>
  <si>
    <t>DVD BOSSZÚÁLLÓK: VÉGTELEN HÁBORÚ</t>
  </si>
  <si>
    <t>DVD SOLO: EGY STAR WARS TÖRTÉNET</t>
  </si>
  <si>
    <t>DVD HIHETELEN CSALÁD 2</t>
  </si>
  <si>
    <t>DVD HANGYA ÉS DARÁZS</t>
  </si>
  <si>
    <t>DVD HIHETELEN CSALÁD GYŰJTEMÉNY</t>
  </si>
  <si>
    <t>DVD SHREK 3 (O-RING)</t>
  </si>
  <si>
    <t>DVD SHREK 4 (O-RING)</t>
  </si>
  <si>
    <t>DVD KUNG FU PANDA (O-RING)</t>
  </si>
  <si>
    <t>DVD KUNG FU PANDA 2 (O-RING)</t>
  </si>
  <si>
    <t>DVD KUNG FU PANDA 3 (O-RING)</t>
  </si>
  <si>
    <t>DVD MADAGASZKÁR 3 (O-RING)</t>
  </si>
  <si>
    <t>PC ATS – OREGON</t>
  </si>
  <si>
    <t>TOP SECRET !!!</t>
  </si>
  <si>
    <t>szállítói riportba</t>
  </si>
  <si>
    <t>8)</t>
  </si>
  <si>
    <r>
      <t xml:space="preserve">az újonnan rögzített sor "Actual price" oszlopába be kell írni az </t>
    </r>
    <r>
      <rPr>
        <i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charset val="238"/>
        <scheme val="minor"/>
      </rPr>
      <t xml:space="preserve">jelölést, a lezárt időszak (sor) ugyan ezen oszlopából ki kell törölni az </t>
    </r>
    <r>
      <rPr>
        <i/>
        <sz val="11"/>
        <color theme="1"/>
        <rFont val="Calibri"/>
        <family val="2"/>
        <scheme val="minor"/>
      </rPr>
      <t xml:space="preserve">actual </t>
    </r>
    <r>
      <rPr>
        <sz val="11"/>
        <color theme="1"/>
        <rFont val="Calibri"/>
        <family val="2"/>
        <charset val="238"/>
        <scheme val="minor"/>
      </rPr>
      <t>jelölést</t>
    </r>
  </si>
  <si>
    <t>DVD ALFA</t>
  </si>
  <si>
    <t>DVD KERESÉS</t>
  </si>
  <si>
    <t>DVD PREDATOR - A RAGADOZÓ</t>
  </si>
  <si>
    <t>DVD ALIEN (1 LEMEZES)</t>
  </si>
  <si>
    <t>DVD ALIEN 2 (1 LEMEZES)</t>
  </si>
  <si>
    <t>DVD ALIEN 3 (1 LEMEZES)</t>
  </si>
  <si>
    <t>DVD ALIEN 4 (1 LEMEZES)</t>
  </si>
  <si>
    <t>DVD LIZA, A RÓKATÜNDÉR</t>
  </si>
  <si>
    <t>DVD 8MM</t>
  </si>
  <si>
    <t>DVD LOVAGREGÉNY</t>
  </si>
  <si>
    <t>DVD ANONYMUS</t>
  </si>
  <si>
    <t>DVD DRAKULA</t>
  </si>
  <si>
    <t>DVD KÖZELEBB!</t>
  </si>
  <si>
    <t>DVD KEGYETLEN JÁTÉKOK</t>
  </si>
  <si>
    <t>DVD BARÁTSÁG EXTRÁKKAL</t>
  </si>
  <si>
    <t>DVD GATTACA - EXTRA VÁLTOZAT</t>
  </si>
  <si>
    <t xml:space="preserve">DVD A SZELLEMLOVAS - BŐVÍTETT </t>
  </si>
  <si>
    <t>DVD CÉLKERESZTBEN</t>
  </si>
  <si>
    <t>DVD S.W.A.T. - KÜLÖNLEGES KOMM</t>
  </si>
  <si>
    <t>DVD ÉRTELEM ÉS ÉRZELEM</t>
  </si>
  <si>
    <t>DVD HÉT ÉLET</t>
  </si>
  <si>
    <t>DVD ILYEN A FORMÁM</t>
  </si>
  <si>
    <t>DVD A HAZAFI</t>
  </si>
  <si>
    <t>DVD BOHÉM RAPSZÓDIA</t>
  </si>
  <si>
    <t>DVD LEGENDÁS ÁLLATOK GRINDELWALD BŰNTETTEI</t>
  </si>
  <si>
    <t>DVD AZ APÁCA</t>
  </si>
  <si>
    <t>DVD APRÓLÁB</t>
  </si>
  <si>
    <t>DVD CSILLAG SZÜLETIK</t>
  </si>
  <si>
    <t>DVD AQUAMAN</t>
  </si>
  <si>
    <t>DVD MARY POPPINS VISSZATÉR</t>
  </si>
  <si>
    <t>DVD A DIÓTÖRŐ ÉS A NÉGY BIRODA</t>
  </si>
  <si>
    <t>DVD HÚZOS ÉJSZAKA AZ EL ROYALE</t>
  </si>
  <si>
    <t>DVD VENOM</t>
  </si>
  <si>
    <t>DVD LIBABŐR 2 - HULLAJÓ HALLOW</t>
  </si>
  <si>
    <t>DVD AMI NEM ÖL MEG</t>
  </si>
  <si>
    <t>DVD A HUNTER KILLER KÜLDETÉS</t>
  </si>
  <si>
    <t>DVD PÓKEMBER-IRÁNY A PÓKVERZUM</t>
  </si>
  <si>
    <t>DVD EGRI CSILLAGOK</t>
  </si>
  <si>
    <t>DVD PÁL UTCA FIÚK</t>
  </si>
  <si>
    <t>DVD ELYSIUM ZÁRT VILÁG</t>
  </si>
  <si>
    <t>DVD SLENDER MAN-AZ ISMERETLEN</t>
  </si>
  <si>
    <t>DVD TÚL SZEXI LÁNY</t>
  </si>
  <si>
    <t>DVD SZÖRNYEN BOLDOG CSALÁD</t>
  </si>
  <si>
    <t>DVD INSIDIOUS-AZ UTOLSÓ KULCS</t>
  </si>
  <si>
    <t>DVD HÉT NŐVÉR</t>
  </si>
  <si>
    <t>DVD RÓMEÓ + JÚLIA</t>
  </si>
  <si>
    <t>DVD BILLY ELLIOT A MUSICAL</t>
  </si>
  <si>
    <t>DVD A MUZSIKA HAGJA</t>
  </si>
  <si>
    <t>DVD GREASE 40 ÉVES JUBILEUMI</t>
  </si>
  <si>
    <t>DVD ANNIE (2014)</t>
  </si>
  <si>
    <t>Ant-Man collection</t>
  </si>
  <si>
    <t>The Meg</t>
  </si>
  <si>
    <t>Jurassic World: Fallen Kingdom</t>
  </si>
  <si>
    <t>Truth or Dare</t>
  </si>
  <si>
    <t>Hotel Transylvania 1-3</t>
  </si>
  <si>
    <t>Hotel Transylvania 3: Summer Vacation</t>
  </si>
  <si>
    <t>Mamma mia 1-2.</t>
  </si>
  <si>
    <t>Mamma Mia! Here We Go Again</t>
  </si>
  <si>
    <t>Mission: Impossible - Fallout</t>
  </si>
  <si>
    <t>Escobar</t>
  </si>
  <si>
    <t>Lengemesék</t>
  </si>
  <si>
    <t>SIM4U Bundle 1. – European ship simulator, Farming World, Post master, Police simulator 2</t>
  </si>
  <si>
    <t>SIM4U Bundle 2. – Better late than dead, recovery S&amp;R, taxi, zoo park</t>
  </si>
  <si>
    <t>Farming simulator 19</t>
  </si>
  <si>
    <t>Christopher Robin</t>
  </si>
  <si>
    <t>Skyscraper</t>
  </si>
  <si>
    <t>The SpongeBob Movie: Sponge Out of Water</t>
  </si>
  <si>
    <t>The Darkest Minds</t>
  </si>
  <si>
    <t>Luis &amp; the Aliens</t>
  </si>
  <si>
    <t>The Equalizer 2</t>
  </si>
  <si>
    <t>PC Jalopy</t>
  </si>
  <si>
    <t>PC My memory of us</t>
  </si>
  <si>
    <t>Ocean's 8 BD</t>
  </si>
  <si>
    <t>Ocean's 8 Steelbook</t>
  </si>
  <si>
    <t>Ocean's boxset</t>
  </si>
  <si>
    <t>Tag</t>
  </si>
  <si>
    <t>Tag BD</t>
  </si>
  <si>
    <t>Sicario: Day of the Soldado</t>
  </si>
  <si>
    <t>Crazy Rich Asians</t>
  </si>
  <si>
    <t>Shrek (O-ring)</t>
  </si>
  <si>
    <t>Shrek 2 (O-ring)</t>
  </si>
  <si>
    <t>THE Boss Baby</t>
  </si>
  <si>
    <t>Madagascar (O-ring)</t>
  </si>
  <si>
    <t>Madagascar 2 (O-ring)</t>
  </si>
  <si>
    <t>The Penguins of Madagascar (O-ring)</t>
  </si>
  <si>
    <t>Antz (O-ring)</t>
  </si>
  <si>
    <t>How to Train Your Dragon (O-ring)</t>
  </si>
  <si>
    <t>How to Train Your Dragon 2 (O-ring)</t>
  </si>
  <si>
    <t>Ocean's 8</t>
  </si>
  <si>
    <t>Avengers: Infinity War</t>
  </si>
  <si>
    <t>Solo: A Star Wars Story</t>
  </si>
  <si>
    <t>Incredibles 2</t>
  </si>
  <si>
    <t>Ant-Man and the Wasp</t>
  </si>
  <si>
    <t>Incredibles collection</t>
  </si>
  <si>
    <t>Shrek 3 (O-ring)</t>
  </si>
  <si>
    <t>Shrek 4 (O-ring)</t>
  </si>
  <si>
    <t>Kung Fu Panda (O-ring)</t>
  </si>
  <si>
    <t>Kung Fu Panda 2 (O-ring)</t>
  </si>
  <si>
    <t>Kung Fu Panda 3 (O-ring)</t>
  </si>
  <si>
    <t>Madagascar 3 (O-ring)</t>
  </si>
  <si>
    <t>PC ATS – Oregon</t>
  </si>
  <si>
    <t>Alpha</t>
  </si>
  <si>
    <t>Searching</t>
  </si>
  <si>
    <t>The Predator</t>
  </si>
  <si>
    <t>ALIEN (1 disk)</t>
  </si>
  <si>
    <t>ALIEN 2 (1 disk)</t>
  </si>
  <si>
    <t>ALIEN 3 (1 disk)</t>
  </si>
  <si>
    <t>ALIEN 4 (1 disk)</t>
  </si>
  <si>
    <t>Liza, a rókatündér</t>
  </si>
  <si>
    <t>8mm</t>
  </si>
  <si>
    <t>A Knight's Tale</t>
  </si>
  <si>
    <t>Anonymus</t>
  </si>
  <si>
    <t>Dracula</t>
  </si>
  <si>
    <t>Closer</t>
  </si>
  <si>
    <t>Cruel Intentions</t>
  </si>
  <si>
    <t>Friends with Benefits</t>
  </si>
  <si>
    <t>Gattaca - extra version</t>
  </si>
  <si>
    <t>Ghost Rider - extended edition</t>
  </si>
  <si>
    <t>In the Line of Fire</t>
  </si>
  <si>
    <t xml:space="preserve">S.W.A.T. </t>
  </si>
  <si>
    <t>Sense and Sensibility</t>
  </si>
  <si>
    <t>Seven Pounds</t>
  </si>
  <si>
    <t>The Back-up Plan</t>
  </si>
  <si>
    <t>The Patriot</t>
  </si>
  <si>
    <t>Bohemian Rhapsody</t>
  </si>
  <si>
    <t>Fantastic Beasts: The Crimes of Grindelwald</t>
  </si>
  <si>
    <t>The Nun</t>
  </si>
  <si>
    <t>Smallfoot</t>
  </si>
  <si>
    <t>A Star is born</t>
  </si>
  <si>
    <t>Aquaman</t>
  </si>
  <si>
    <t>Mary Poppins Returns</t>
  </si>
  <si>
    <t>The Nutcracker and the Four Realms</t>
  </si>
  <si>
    <t>Bad Times at the El Royale</t>
  </si>
  <si>
    <t>Venom</t>
  </si>
  <si>
    <t>Goosebumps 2 - haunted halloween</t>
  </si>
  <si>
    <t>The Girl in the Spider's Web</t>
  </si>
  <si>
    <t>Hunter killer</t>
  </si>
  <si>
    <t>Spider-Man: Into the Spider-Verse</t>
  </si>
  <si>
    <t>Stars of Eger</t>
  </si>
  <si>
    <t>The Boys of Paul Street</t>
  </si>
  <si>
    <t>Elysium</t>
  </si>
  <si>
    <t>Slender man</t>
  </si>
  <si>
    <t>I Feel Pretty</t>
  </si>
  <si>
    <t>Monster Family</t>
  </si>
  <si>
    <t>Insidious: The Last Key</t>
  </si>
  <si>
    <t>What Happened to Monday</t>
  </si>
  <si>
    <t>Romeo + Juliet</t>
  </si>
  <si>
    <t>Billy Elliot the musical</t>
  </si>
  <si>
    <t>The Sound of Music</t>
  </si>
  <si>
    <t>Grease</t>
  </si>
  <si>
    <t>Annie (2014)</t>
  </si>
  <si>
    <t>JAVASOLT FOGYASZTÓI ÁR érvényesség_-tól</t>
  </si>
  <si>
    <t>JAVASOLT FOGYASZTÓI ÁR érvényesség_-ig</t>
  </si>
  <si>
    <t>JAVASOLT FOGYASZTÓI ÁR Fogyasztói ár (bruttó)</t>
  </si>
  <si>
    <t>DCMS beszerzési ár érvényesség_-tól1</t>
  </si>
  <si>
    <t>DCMS beszerzési ár érvényesség_-ig1</t>
  </si>
  <si>
    <t>DCMS beszerzési ár Beszerzési ár (nettó)</t>
  </si>
  <si>
    <t>DCMS beszerzési ár kalkulált DCMS margin</t>
  </si>
  <si>
    <t>TESCO felé közölt átadási ár érvényesség_-tól2</t>
  </si>
  <si>
    <t>TESCO felé közölt átadási ár érvényesség_-ig2</t>
  </si>
  <si>
    <t>TESCO felé közölt átadási ár Átadási ár (nettó)</t>
  </si>
  <si>
    <t>TESCO felé közölt átadási ár kalkulált Tesco _margin</t>
  </si>
  <si>
    <t>DVD A NAGY HO- HO- HORGÁSZ 1.</t>
  </si>
  <si>
    <t>DVD A NAGY HO- HO- HORGÁSZ 2.</t>
  </si>
  <si>
    <t>DVD VÍZIPÓK CSODAPÓK I.</t>
  </si>
  <si>
    <t>DVD VÍZIPÓK CSODAPÓK II.</t>
  </si>
  <si>
    <t>DVD VÍZIPÓK CSODAPÓK III.</t>
  </si>
  <si>
    <t>DVD FUTRINKA UTCA</t>
  </si>
  <si>
    <t>DVD KUKORI ÉS KOTKODA 1</t>
  </si>
  <si>
    <t>DVD KUKORI ÉS KOTKODA 2</t>
  </si>
  <si>
    <t>DVD MAZSOLA ÉS TÁDÉ:HOL EZ A T</t>
  </si>
  <si>
    <t>DVD MAZSOLA ÉS TÁDÉ: VOLT EGYS</t>
  </si>
  <si>
    <t>DVD FRAKK: A MACSKÁK RÉME</t>
  </si>
  <si>
    <t>DVD FRAKK: FŐ A KÉNYELEM</t>
  </si>
  <si>
    <t>DVD FRAKK: KOLBÁSZKIÁLLÍTÁS</t>
  </si>
  <si>
    <t>DVD FRAKK: MACSKABÁL</t>
  </si>
  <si>
    <t>DVD MAZSOLA ÉS TÁDÉ SLIPCASE</t>
  </si>
  <si>
    <t>DVD SÜSÜ, A SÁRKÁNY (2DVD)</t>
  </si>
  <si>
    <t>DVD ŰRDONGÓ</t>
  </si>
  <si>
    <t>DVD ANASZTÁZIA</t>
  </si>
  <si>
    <t>DVD EGY KUTYA HAZATÉR</t>
  </si>
  <si>
    <t>DVD INSTANT CSALÁD</t>
  </si>
  <si>
    <t>DVD KURSZK</t>
  </si>
  <si>
    <t>PC CC MAD MAX</t>
  </si>
  <si>
    <t>PC CC MORTAL KOMBAT X</t>
  </si>
  <si>
    <t>PC CAR MECHANIC SIMULATOR 2018</t>
  </si>
  <si>
    <t>PC CC ALIEN: ISOLATION</t>
  </si>
  <si>
    <t>PC CC DISHONORED</t>
  </si>
  <si>
    <t>PC CC RAGE</t>
  </si>
  <si>
    <t>PC CC RESIDENT EVIL 6</t>
  </si>
  <si>
    <t>PC CC SAINTS ROW IV GAME OF TH</t>
  </si>
  <si>
    <t>PC CC STRONGHOLD 2 STEAM EDITI</t>
  </si>
  <si>
    <t>PC CC WARHAMMER 40,000: DAWN O</t>
  </si>
  <si>
    <t>PC FOOTBALL MANAGER 2019</t>
  </si>
  <si>
    <t>PC RESIDENT EVIL 7: BIOHAZARD</t>
  </si>
  <si>
    <t>PC RISE OF THE TOMB RAIDER 20Y</t>
  </si>
  <si>
    <t>PS4 ASSASSIN'S CREED IV BLACK</t>
  </si>
  <si>
    <t>PS4 BATMAN: ARKHAM KNIGHT HITS</t>
  </si>
  <si>
    <t>PS4 DOOM</t>
  </si>
  <si>
    <t>PS4 LEGO INCREDIBLES</t>
  </si>
  <si>
    <t>PS4 LEGO THE HOBBIT</t>
  </si>
  <si>
    <t>PS4 MIDDLE-EARTH: SHADOW OF MO</t>
  </si>
  <si>
    <t>PS4 MORTAL KOMBAT X PS HITS</t>
  </si>
  <si>
    <t>PS4 RAINBOW SIX SIEGE</t>
  </si>
  <si>
    <t>PS4 RAYMAN LEGENDS PS HITS</t>
  </si>
  <si>
    <t>PS4 ROCKET LEAGUE ULTIMATE EDI</t>
  </si>
  <si>
    <t>PS4 VR RESIDENT EVIL 7 BIOHAZA</t>
  </si>
  <si>
    <t>PS4 WATCH DOGS PS HITS</t>
  </si>
  <si>
    <t>X360 LEGO THE HOBBIT</t>
  </si>
  <si>
    <t>XONE DOOM</t>
  </si>
  <si>
    <t>XONE LEGO HARRY POTTER COLL</t>
  </si>
  <si>
    <t>XONE LEGO MARVEL SUPER HEROES</t>
  </si>
  <si>
    <t>XONE LEGO THE HOBBIT</t>
  </si>
  <si>
    <t>XONE RAINBOW SIX SIEGE</t>
  </si>
  <si>
    <t>XBOX ONE ROCKET LEAGUE ULTIMAT</t>
  </si>
  <si>
    <t>PS4 MORTAL KOMBAT 11</t>
  </si>
  <si>
    <t>XONE MORTAL KOMBAT 11</t>
  </si>
  <si>
    <t>PS4 UNTIL DAWN PS HITS</t>
  </si>
  <si>
    <t>PS4 UNCHARTED 4 PS HITS</t>
  </si>
  <si>
    <t>PS4 RATCHET AND CLANK PS HITS</t>
  </si>
  <si>
    <t>PS4 THE LAST OF US REMASTERED</t>
  </si>
  <si>
    <t>PS4 BLOODBORNE PS HITS</t>
  </si>
  <si>
    <t>PS4 LITTLEBIGPLANET 3 PS HITS</t>
  </si>
  <si>
    <t>PS4 NACON VEZETÉKES KONTROLLER</t>
  </si>
  <si>
    <t>PC CALL OF DUTY BLACK OPS 3</t>
  </si>
  <si>
    <t>PC WORLD OF WARCRAFT BATTLECHE</t>
  </si>
  <si>
    <t>PS4 SPYRO REIGNITED TRILOGY</t>
  </si>
  <si>
    <t>XONE SPYRO REIGNITED TRILOGY</t>
  </si>
  <si>
    <t>PC DIRT 4</t>
  </si>
  <si>
    <t>PC F1 2017</t>
  </si>
  <si>
    <t>PS4 F1 2017</t>
  </si>
  <si>
    <t>PS4 AGENT OF MAYHEM</t>
  </si>
  <si>
    <t>XONE AGENT OF MAYHEM</t>
  </si>
  <si>
    <t>PS4 PURE FARMING 2018</t>
  </si>
  <si>
    <t>XONE PURE FARMING 2018</t>
  </si>
  <si>
    <t>PC PURE FARMING 2018</t>
  </si>
  <si>
    <t>szállítóval megállapodott</t>
  </si>
  <si>
    <t>TESCO felé közölt</t>
  </si>
  <si>
    <t>DVD CREED II</t>
  </si>
  <si>
    <t>DVD A HÁZ AMIT JACK ÉPÍTETT</t>
  </si>
  <si>
    <t>DVD NYUGHATATLAN ÖZVEGYEK</t>
  </si>
  <si>
    <t>DVD OVERLORD</t>
  </si>
  <si>
    <t>TRUST GXT 570 KENGO COMPACT VI</t>
  </si>
  <si>
    <t>TRUST GXT 590 BOSI WIRELESS GA</t>
  </si>
  <si>
    <t>TRUST GXT 560 NOMAD GAMEPAD</t>
  </si>
  <si>
    <t>TRUST GXT 245 DUO CHARGING DOC</t>
  </si>
  <si>
    <t>TRUST GXT 235 DUO CAHRGING PS4</t>
  </si>
  <si>
    <t>TRUST GXT 322B CARUS GAMING HS</t>
  </si>
  <si>
    <t>TRUST GXT 307B RAVU GAMING HS</t>
  </si>
  <si>
    <t>CENEGA</t>
  </si>
  <si>
    <t>MAGNEW</t>
  </si>
  <si>
    <t>BALLARDING</t>
  </si>
  <si>
    <t>DVD MARRY POPPINS MULTI PACK</t>
  </si>
  <si>
    <t>DVD RALPH LEZÚZZA A NETET</t>
  </si>
  <si>
    <t>DVD RALPH MULTI PACK</t>
  </si>
  <si>
    <t>DVD A LEGO KALAND 2</t>
  </si>
  <si>
    <t>PC HOLIDAY FLIGHT SIMULATOR</t>
  </si>
  <si>
    <t>PC OMSI 2:  BUS COMPANY SIM</t>
  </si>
  <si>
    <t>PC OMSI 2 IKARUS I280</t>
  </si>
  <si>
    <t>PC WOS 4 NEW YORK LINE 7</t>
  </si>
  <si>
    <t>PC AUTOBAHN POLICE SIMULATOR 2</t>
  </si>
  <si>
    <t>PC FERNBUS SIM AUS / SWITZ</t>
  </si>
  <si>
    <t>PC FERNBUS SIM PLATINUM EDITIO</t>
  </si>
  <si>
    <t>PC MY PAPERBOAT</t>
  </si>
  <si>
    <t>PC POLICE HELICOPTER SIMULATOR</t>
  </si>
  <si>
    <t>PC TOURIST BUS SIMULATOR</t>
  </si>
  <si>
    <t>XO LEGO MARVEL SH2</t>
  </si>
  <si>
    <t>PC LEGO JURASSIC WORLD</t>
  </si>
  <si>
    <t>PC LEGO MARVELS AVANGERS</t>
  </si>
  <si>
    <t>PS4 GRAND THEFT AUTO V</t>
  </si>
  <si>
    <t>X360 GRAND THEFT AUTO V</t>
  </si>
  <si>
    <t>TRUST GXT 545 YULA W</t>
  </si>
  <si>
    <t>TRUST GXT 24 RUNA CO</t>
  </si>
  <si>
    <t>PS4 UNCHARTED COLLECTION</t>
  </si>
  <si>
    <t>PS4 DUALSHOCK 4 V2 FEKETE</t>
  </si>
  <si>
    <t>PC CALL OF DUTY BLACK OPS</t>
  </si>
  <si>
    <t>PC CALL OF DUTY BLACK OPS 2</t>
  </si>
  <si>
    <t>PC CALL OF DUTY MODERN WARFARE</t>
  </si>
  <si>
    <t>PC COD MODERN WARFARE 2</t>
  </si>
  <si>
    <t>PC COD WORLD AT WAR</t>
  </si>
  <si>
    <t>NAPSZÁLLTA</t>
  </si>
  <si>
    <t>BÚÉK</t>
  </si>
  <si>
    <t>PELYHES - KALANDRA FEL!</t>
  </si>
  <si>
    <t>ADS</t>
  </si>
  <si>
    <t>DVD KÉMKÖLYKÖK 1,2</t>
  </si>
  <si>
    <t>DVD EGYET NEKED EGYET NEKEM 1.</t>
  </si>
  <si>
    <t>DVD A PROFI</t>
  </si>
  <si>
    <t>DVD PISZKOS ALKU</t>
  </si>
  <si>
    <t>DVD HITCHCOCK CSALÁS, SZORÍTÓ</t>
  </si>
  <si>
    <t>DVD MILLIÓ DOLLÁROS BÉBI</t>
  </si>
  <si>
    <t>DVD A REMÉNY RABJAI</t>
  </si>
  <si>
    <t>DVD SZARVASVADÁSZ</t>
  </si>
  <si>
    <t>DVD GORMENGHAST DÍSZDOBOZ</t>
  </si>
  <si>
    <t>DVD CSODABOGARAK 2.</t>
  </si>
  <si>
    <t>DVD CSODABOGARAK 3.</t>
  </si>
  <si>
    <t>DVD ÉN KICSI PÓNIM 02.</t>
  </si>
  <si>
    <t>DVD EPERKE A SZABÁLY AZ SZABÁL</t>
  </si>
  <si>
    <t>DVD EPERKE BARÁTAINK A VILÁGBA</t>
  </si>
  <si>
    <t>DVD HÁROM KISMALAC</t>
  </si>
  <si>
    <t>DVD JAMIE ÉS A CSODALÁMPA 5,6</t>
  </si>
  <si>
    <t>DVD JÁNOS VITÉZ</t>
  </si>
  <si>
    <t>DVD KISVAKOND ÉS A HÓEMBER</t>
  </si>
  <si>
    <t>DVD KISVAKOND NADRÁGJA</t>
  </si>
  <si>
    <t>DVD MACSKAFOGÓ</t>
  </si>
  <si>
    <t>DVD SZAFFI</t>
  </si>
  <si>
    <t>DVD THOMAS A LEGFONTOSABB FELA</t>
  </si>
  <si>
    <t>DVD BS - TH ÉS MEGINT DÜHBE JÖ</t>
  </si>
  <si>
    <t xml:space="preserve">DVD BS - TH KINCS AMI NINCS </t>
  </si>
  <si>
    <t>DVD BS - TH NINCS KETTŐ NÉGY N</t>
  </si>
  <si>
    <t>DVD BS - TH NYOMÁS UTÁNA</t>
  </si>
  <si>
    <t>DVD CSAJ NEM JÁR EGYEDÜL</t>
  </si>
  <si>
    <t>DVD BBC TERMÉSZET NAGY ESEMÉNY</t>
  </si>
  <si>
    <t xml:space="preserve">DVD BBC VAD KÍNA DÍSZDOBOZ </t>
  </si>
  <si>
    <t>DVD BBC AZ EMBERISÉG BOLYGÓJA</t>
  </si>
  <si>
    <t>DVD EPERKE 2. ÉVAD DÍSZDOBOZ</t>
  </si>
  <si>
    <t xml:space="preserve">DVD TESZ-VESZ VÁROS DÍSZDOBOZ </t>
  </si>
  <si>
    <t>DVD NOTRE DAME -I TORONYŐR</t>
  </si>
  <si>
    <t>DVD TELETUBBIES 1. TÁNCOLJ VEL</t>
  </si>
  <si>
    <t>DVD XX. SZÁZAD 1,2</t>
  </si>
  <si>
    <t>DVD BBC VADVILÁG GYILKOS BÁLNA</t>
  </si>
  <si>
    <t>DVD ARTHUR 1,2</t>
  </si>
  <si>
    <t>DVD BALTHAZÁR PROFESSZOR 1,2</t>
  </si>
  <si>
    <t>DVD BOB ÉS BOBEK UTAZÁSAI 2,3</t>
  </si>
  <si>
    <t>DVD DZSUNGEL JACK,DJ VISSZATÉR</t>
  </si>
  <si>
    <t>DVD FIFI A FESTŐVERSENY, KINCS</t>
  </si>
  <si>
    <t>DVD WILLY FOG 1. ÉVAD 1,2</t>
  </si>
  <si>
    <t>DVD ÉN KICSI PÓNIM 10,11</t>
  </si>
  <si>
    <t>DVD NYEKK A MACSKA 1,2,3,4</t>
  </si>
  <si>
    <t>DVD EPERKE 1. ÉVAD DÍSZDOBOZ</t>
  </si>
  <si>
    <t>DVD BBC HŐSÖK ÉS LEGENDÁK NYOM</t>
  </si>
  <si>
    <t>DVD BBC II. VILÁGHÁBORÚ 1,2,3</t>
  </si>
  <si>
    <t>DVD BBC EMLŐSÖK ÉLETE</t>
  </si>
  <si>
    <t xml:space="preserve">DVD KISVAKOND DÍSZDOBOZ </t>
  </si>
  <si>
    <t>Neosz</t>
  </si>
  <si>
    <t>BTECH 3IN1 KORMÁNY PC/PS2/PS3</t>
  </si>
  <si>
    <t>DVD VISZKIS</t>
  </si>
  <si>
    <t>DVD VALAMI AMERIKA 3</t>
  </si>
  <si>
    <t>DVD KINCSEM</t>
  </si>
  <si>
    <t>DVD OLTÁRI BAKI</t>
  </si>
  <si>
    <t>DVD SAUL FIA</t>
  </si>
  <si>
    <t>DVD BŰBÁJ HERCEG ÉS A NAGY VAR</t>
  </si>
  <si>
    <t>DVD IRÁNY A BÁRKA</t>
  </si>
  <si>
    <t>DVD NYUSZI SULI</t>
  </si>
  <si>
    <t>DVD VIGYÁZZ, KÉSZ, MORC !</t>
  </si>
  <si>
    <t>DVD HIHETETLEN TÖRTÉNET AZ ÓRI</t>
  </si>
  <si>
    <t>DVD ÉLIÁS A KIS MENTŐHAJÓ</t>
  </si>
  <si>
    <t>DVD A KIS VÁMPÍR</t>
  </si>
  <si>
    <t>DVD SÁRKÁNYVARÁZS</t>
  </si>
  <si>
    <t>BTECH MINI TV JÁTÉK KONZOL/200</t>
  </si>
  <si>
    <t>DVD A GRINCS</t>
  </si>
  <si>
    <t>DVD JOHNNY ENGLISH ÚJRA LECSAP</t>
  </si>
  <si>
    <t>DVD HALLOWEEN</t>
  </si>
  <si>
    <t>DVD AZ ELSŐ EMBER</t>
  </si>
  <si>
    <t>DVD RAGADOZÓ VÁROSOK</t>
  </si>
  <si>
    <t>DVD ÜVEG</t>
  </si>
  <si>
    <t>DVD VÍKEND</t>
  </si>
  <si>
    <t>BTECH SUPER DANCE TÁNCSZŐNYEG</t>
  </si>
  <si>
    <t>Btech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</si>
</sst>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1" fontId="0" fillId="0" borderId="0" xfId="0" applyNumberFormat="1"/>
    <xf numFmtId="9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indent="1"/>
    </xf>
    <xf numFmtId="10" fontId="0" fillId="0" borderId="0" xfId="1" applyNumberFormat="1" applyFont="1"/>
    <xf numFmtId="0" fontId="0" fillId="7" borderId="0" xfId="0" applyFill="1"/>
    <xf numFmtId="0" fontId="0" fillId="7" borderId="0" xfId="0" applyFill="1" applyAlignment="1">
      <alignment horizontal="right" indent="1"/>
    </xf>
    <xf numFmtId="1" fontId="0" fillId="7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2" fontId="0" fillId="7" borderId="0" xfId="0" applyNumberFormat="1" applyFill="1"/>
    <xf numFmtId="2" fontId="0" fillId="3" borderId="0" xfId="0" applyNumberFormat="1" applyFill="1" applyAlignment="1">
      <alignment wrapText="1"/>
    </xf>
    <xf numFmtId="10" fontId="0" fillId="0" borderId="0" xfId="0" applyNumberFormat="1"/>
    <xf numFmtId="9" fontId="0" fillId="3" borderId="0" xfId="0" applyNumberFormat="1" applyFill="1" applyAlignment="1">
      <alignment wrapText="1"/>
    </xf>
    <xf numFmtId="14" fontId="1" fillId="2" borderId="0" xfId="0" applyNumberFormat="1" applyFont="1" applyFill="1"/>
    <xf numFmtId="14" fontId="1" fillId="2" borderId="0" xfId="0" applyNumberFormat="1" applyFont="1" applyFill="1" applyAlignment="1">
      <alignment wrapText="1"/>
    </xf>
    <xf numFmtId="14" fontId="1" fillId="5" borderId="0" xfId="0" applyNumberFormat="1" applyFont="1" applyFill="1"/>
    <xf numFmtId="14" fontId="1" fillId="5" borderId="0" xfId="0" applyNumberFormat="1" applyFont="1" applyFill="1" applyAlignment="1">
      <alignment wrapText="1"/>
    </xf>
    <xf numFmtId="2" fontId="1" fillId="5" borderId="0" xfId="0" applyNumberFormat="1" applyFont="1" applyFill="1"/>
    <xf numFmtId="2" fontId="1" fillId="5" borderId="0" xfId="0" applyNumberFormat="1" applyFont="1" applyFill="1" applyAlignment="1">
      <alignment wrapText="1"/>
    </xf>
    <xf numFmtId="10" fontId="1" fillId="5" borderId="0" xfId="0" applyNumberFormat="1" applyFont="1" applyFill="1"/>
    <xf numFmtId="10" fontId="1" fillId="5" borderId="0" xfId="0" applyNumberFormat="1" applyFont="1" applyFill="1" applyAlignment="1">
      <alignment wrapText="1"/>
    </xf>
    <xf numFmtId="10" fontId="0" fillId="0" borderId="0" xfId="1" applyNumberFormat="1" applyFont="1" applyAlignment="1">
      <alignment horizontal="right"/>
    </xf>
    <xf numFmtId="14" fontId="1" fillId="4" borderId="0" xfId="0" applyNumberFormat="1" applyFont="1" applyFill="1"/>
    <xf numFmtId="14" fontId="1" fillId="4" borderId="0" xfId="0" applyNumberFormat="1" applyFont="1" applyFill="1" applyAlignment="1">
      <alignment wrapText="1"/>
    </xf>
    <xf numFmtId="2" fontId="1" fillId="4" borderId="0" xfId="0" applyNumberFormat="1" applyFont="1" applyFill="1"/>
    <xf numFmtId="2" fontId="1" fillId="4" borderId="0" xfId="0" applyNumberFormat="1" applyFont="1" applyFill="1" applyAlignment="1">
      <alignment wrapText="1"/>
    </xf>
    <xf numFmtId="10" fontId="1" fillId="4" borderId="0" xfId="0" applyNumberFormat="1" applyFont="1" applyFill="1"/>
    <xf numFmtId="10" fontId="1" fillId="4" borderId="0" xfId="0" applyNumberFormat="1" applyFont="1" applyFill="1" applyAlignment="1">
      <alignment wrapText="1"/>
    </xf>
    <xf numFmtId="10" fontId="0" fillId="7" borderId="0" xfId="1" applyNumberFormat="1" applyFont="1" applyFill="1" applyAlignment="1">
      <alignment horizontal="right"/>
    </xf>
    <xf numFmtId="0" fontId="0" fillId="0" borderId="0" xfId="0" applyFill="1"/>
    <xf numFmtId="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2" fontId="0" fillId="0" borderId="0" xfId="0" applyNumberFormat="1" applyFill="1"/>
    <xf numFmtId="10" fontId="0" fillId="0" borderId="0" xfId="1" applyNumberFormat="1" applyFont="1" applyFill="1" applyAlignment="1">
      <alignment horizontal="right"/>
    </xf>
    <xf numFmtId="0" fontId="5" fillId="0" borderId="0" xfId="0" applyFont="1"/>
    <xf numFmtId="2" fontId="5" fillId="0" borderId="0" xfId="0" applyNumberFormat="1" applyFont="1"/>
    <xf numFmtId="1" fontId="0" fillId="0" borderId="0" xfId="0" applyNumberFormat="1" applyFill="1"/>
    <xf numFmtId="1" fontId="0" fillId="0" borderId="0" xfId="0" applyNumberFormat="1" applyBorder="1"/>
    <xf numFmtId="1" fontId="0" fillId="0" borderId="0" xfId="0" applyNumberFormat="1" applyFont="1" applyFill="1"/>
    <xf numFmtId="1" fontId="0" fillId="0" borderId="0" xfId="0" applyNumberFormat="1" applyFill="1" applyBorder="1"/>
    <xf numFmtId="0" fontId="6" fillId="0" borderId="0" xfId="0" applyFont="1"/>
    <xf numFmtId="0" fontId="0" fillId="0" borderId="1" xfId="0" applyBorder="1"/>
    <xf numFmtId="2" fontId="0" fillId="0" borderId="0" xfId="0" applyNumberFormat="1" applyFill="1" applyAlignment="1">
      <alignment horizontal="right"/>
    </xf>
    <xf numFmtId="10" fontId="0" fillId="0" borderId="0" xfId="1" applyNumberFormat="1" applyFont="1" applyFill="1"/>
    <xf numFmtId="0" fontId="7" fillId="7" borderId="0" xfId="0" applyFont="1" applyFill="1"/>
    <xf numFmtId="14" fontId="0" fillId="6" borderId="0" xfId="0" applyNumberFormat="1" applyFill="1" applyAlignment="1">
      <alignment horizontal="center" wrapText="1"/>
    </xf>
  </cellXfs>
  <cellStyles count="3">
    <cellStyle name="Explanatory Text 2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tics/Belista%20&#233;s%20besz&#225;ll&#237;t&#225;s/TPN_EAN/TPN_st&#225;tus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54">
          <cell r="A54">
            <v>5948221490192</v>
          </cell>
          <cell r="B54">
            <v>2004020257543</v>
          </cell>
          <cell r="C54" t="str">
            <v>DVD ALFA</v>
          </cell>
          <cell r="D54" t="str">
            <v>GHE</v>
          </cell>
          <cell r="E54">
            <v>3290</v>
          </cell>
          <cell r="F54">
            <v>2163.1102362204724</v>
          </cell>
        </row>
        <row r="55">
          <cell r="A55">
            <v>5948221491588</v>
          </cell>
          <cell r="B55">
            <v>2004020257544</v>
          </cell>
          <cell r="C55" t="str">
            <v>DVD KERESÉS</v>
          </cell>
          <cell r="D55" t="str">
            <v>GHE</v>
          </cell>
          <cell r="E55">
            <v>3290</v>
          </cell>
          <cell r="F55">
            <v>2163.1102362204724</v>
          </cell>
        </row>
        <row r="56">
          <cell r="A56">
            <v>8590548614767</v>
          </cell>
          <cell r="B56">
            <v>2004020257545</v>
          </cell>
          <cell r="C56" t="str">
            <v>DVD PREDATOR - A RAGADOZÓ</v>
          </cell>
          <cell r="D56" t="str">
            <v>GHE</v>
          </cell>
          <cell r="E56">
            <v>3290</v>
          </cell>
          <cell r="F56">
            <v>2163.1102362204724</v>
          </cell>
        </row>
        <row r="57">
          <cell r="A57">
            <v>8590548610127</v>
          </cell>
          <cell r="B57">
            <v>2004020257546</v>
          </cell>
          <cell r="C57" t="str">
            <v>DVD ALIEN (1 LEMEZES)</v>
          </cell>
          <cell r="D57" t="str">
            <v>GHE</v>
          </cell>
          <cell r="E57">
            <v>999</v>
          </cell>
          <cell r="F57">
            <v>656.82283464566922</v>
          </cell>
        </row>
        <row r="58">
          <cell r="A58">
            <v>8590548610578</v>
          </cell>
          <cell r="B58">
            <v>2004020257547</v>
          </cell>
          <cell r="C58" t="str">
            <v>DVD ALIEN 2 (1 LEMEZES)</v>
          </cell>
          <cell r="D58" t="str">
            <v>GHE</v>
          </cell>
          <cell r="E58">
            <v>999</v>
          </cell>
          <cell r="F58">
            <v>656.82283464566922</v>
          </cell>
        </row>
        <row r="59">
          <cell r="A59">
            <v>8590548610585</v>
          </cell>
          <cell r="B59">
            <v>2004020257548</v>
          </cell>
          <cell r="C59" t="str">
            <v>DVD ALIEN 3 (1 LEMEZES)</v>
          </cell>
          <cell r="D59" t="str">
            <v>GHE</v>
          </cell>
          <cell r="E59">
            <v>999</v>
          </cell>
          <cell r="F59">
            <v>656.82283464566922</v>
          </cell>
        </row>
        <row r="60">
          <cell r="A60">
            <v>8590548610349</v>
          </cell>
          <cell r="B60">
            <v>2004020257549</v>
          </cell>
          <cell r="C60" t="str">
            <v>DVD ALIEN 4 (1 LEMEZES)</v>
          </cell>
          <cell r="D60" t="str">
            <v>GHE</v>
          </cell>
          <cell r="E60">
            <v>999</v>
          </cell>
          <cell r="F60">
            <v>656.82283464566922</v>
          </cell>
        </row>
        <row r="61">
          <cell r="A61">
            <v>8590548617065</v>
          </cell>
          <cell r="B61">
            <v>2004020257550</v>
          </cell>
          <cell r="C61" t="str">
            <v>DVD LIZA, A RÓKATÜNDÉR</v>
          </cell>
          <cell r="D61" t="str">
            <v>GHE</v>
          </cell>
          <cell r="E61">
            <v>999</v>
          </cell>
          <cell r="F61">
            <v>656.82283464566922</v>
          </cell>
        </row>
        <row r="62">
          <cell r="A62">
            <v>5948221491809</v>
          </cell>
          <cell r="B62">
            <v>2004020257551</v>
          </cell>
          <cell r="C62" t="str">
            <v>DVD 8MM</v>
          </cell>
          <cell r="D62" t="str">
            <v>GHE</v>
          </cell>
          <cell r="E62">
            <v>999</v>
          </cell>
          <cell r="F62">
            <v>656.82283464566922</v>
          </cell>
        </row>
        <row r="63">
          <cell r="A63">
            <v>5948221491885</v>
          </cell>
          <cell r="B63">
            <v>2004020257552</v>
          </cell>
          <cell r="C63" t="str">
            <v>DVD LOVAGREGÉNY</v>
          </cell>
          <cell r="D63" t="str">
            <v>GHE</v>
          </cell>
          <cell r="E63">
            <v>999</v>
          </cell>
          <cell r="F63">
            <v>656.82283464566922</v>
          </cell>
        </row>
        <row r="64">
          <cell r="A64">
            <v>5948221491939</v>
          </cell>
          <cell r="B64">
            <v>2004020257553</v>
          </cell>
          <cell r="C64" t="str">
            <v>DVD ANONYMUS</v>
          </cell>
          <cell r="D64" t="str">
            <v>GHE</v>
          </cell>
          <cell r="E64">
            <v>999</v>
          </cell>
          <cell r="F64">
            <v>656.82283464566922</v>
          </cell>
        </row>
        <row r="65">
          <cell r="A65">
            <v>5948221491786</v>
          </cell>
          <cell r="B65">
            <v>2004020257554</v>
          </cell>
          <cell r="C65" t="str">
            <v>DVD KÖZELEBB!</v>
          </cell>
          <cell r="D65" t="str">
            <v>GHE</v>
          </cell>
          <cell r="E65">
            <v>999</v>
          </cell>
          <cell r="F65">
            <v>656.82283464566922</v>
          </cell>
        </row>
        <row r="66">
          <cell r="A66">
            <v>5948221491779</v>
          </cell>
          <cell r="B66">
            <v>2004020257555</v>
          </cell>
          <cell r="C66" t="str">
            <v>DVD KEGYETLEN JÁTÉKOK</v>
          </cell>
          <cell r="D66" t="str">
            <v>GHE</v>
          </cell>
          <cell r="E66">
            <v>999</v>
          </cell>
          <cell r="F66">
            <v>656.82283464566922</v>
          </cell>
        </row>
        <row r="67">
          <cell r="A67">
            <v>5948221491816</v>
          </cell>
          <cell r="B67">
            <v>2004020257556</v>
          </cell>
          <cell r="C67" t="str">
            <v>DVD CÉLKERESZTBEN</v>
          </cell>
          <cell r="D67" t="str">
            <v>GHE</v>
          </cell>
          <cell r="E67">
            <v>999</v>
          </cell>
          <cell r="F67">
            <v>656.82283464566922</v>
          </cell>
        </row>
        <row r="68">
          <cell r="A68">
            <v>5948221491823</v>
          </cell>
          <cell r="B68">
            <v>2004020257557</v>
          </cell>
          <cell r="C68" t="str">
            <v>DVD DRAKULA</v>
          </cell>
          <cell r="D68" t="str">
            <v>GHE</v>
          </cell>
          <cell r="E68">
            <v>999</v>
          </cell>
          <cell r="F68">
            <v>656.82283464566922</v>
          </cell>
        </row>
        <row r="69">
          <cell r="A69">
            <v>5948221491946</v>
          </cell>
          <cell r="B69">
            <v>2004020257558</v>
          </cell>
          <cell r="C69" t="str">
            <v>DVD BARÁTSÁG EXTRÁKKAL</v>
          </cell>
          <cell r="D69" t="str">
            <v>GHE</v>
          </cell>
          <cell r="E69">
            <v>999</v>
          </cell>
          <cell r="F69">
            <v>656.82283464566922</v>
          </cell>
        </row>
        <row r="70">
          <cell r="A70">
            <v>5948221491854</v>
          </cell>
          <cell r="B70">
            <v>2004020257559</v>
          </cell>
          <cell r="C70" t="str">
            <v>DVD GATTACA - EXTRA VÁLTOZAT</v>
          </cell>
          <cell r="D70" t="str">
            <v>GHE</v>
          </cell>
          <cell r="E70">
            <v>999</v>
          </cell>
          <cell r="F70">
            <v>656.82283464566922</v>
          </cell>
        </row>
        <row r="71">
          <cell r="A71">
            <v>5948221491908</v>
          </cell>
          <cell r="B71">
            <v>2004020257560</v>
          </cell>
          <cell r="C71" t="str">
            <v>DVD A SZELLEMLOVAS - BOVÍTETT</v>
          </cell>
          <cell r="D71" t="str">
            <v>GHE</v>
          </cell>
          <cell r="E71">
            <v>999</v>
          </cell>
          <cell r="F71">
            <v>656.82283464566922</v>
          </cell>
        </row>
        <row r="72">
          <cell r="A72">
            <v>5948221491892</v>
          </cell>
          <cell r="B72">
            <v>2004020257561</v>
          </cell>
          <cell r="C72" t="str">
            <v>DVD S.W.A.T. - KÜLÖNLEGES KOMM</v>
          </cell>
          <cell r="D72" t="str">
            <v>GHE</v>
          </cell>
          <cell r="E72">
            <v>999</v>
          </cell>
          <cell r="F72">
            <v>656.82283464566922</v>
          </cell>
        </row>
        <row r="73">
          <cell r="A73">
            <v>5948221491830</v>
          </cell>
          <cell r="B73">
            <v>2004020257562</v>
          </cell>
          <cell r="C73" t="str">
            <v>DVD ÉRTELEM ÉS ÉRZELEM</v>
          </cell>
          <cell r="D73" t="str">
            <v>GHE</v>
          </cell>
          <cell r="E73">
            <v>999</v>
          </cell>
          <cell r="F73">
            <v>656.82283464566922</v>
          </cell>
        </row>
        <row r="74">
          <cell r="A74">
            <v>5948221491861</v>
          </cell>
          <cell r="B74">
            <v>2004020257563</v>
          </cell>
          <cell r="C74" t="str">
            <v>DVD HÉT ÉLET</v>
          </cell>
          <cell r="D74" t="str">
            <v>GHE</v>
          </cell>
          <cell r="E74">
            <v>999</v>
          </cell>
          <cell r="F74">
            <v>656.82283464566922</v>
          </cell>
        </row>
        <row r="75">
          <cell r="A75">
            <v>5948221491953</v>
          </cell>
          <cell r="B75">
            <v>2004020257564</v>
          </cell>
          <cell r="C75" t="str">
            <v>DVD ILYEN A FORMÁM</v>
          </cell>
          <cell r="D75" t="str">
            <v>GHE</v>
          </cell>
          <cell r="E75">
            <v>999</v>
          </cell>
          <cell r="F75">
            <v>656.82283464566922</v>
          </cell>
        </row>
        <row r="76">
          <cell r="A76">
            <v>5948221491236</v>
          </cell>
          <cell r="B76">
            <v>2004020257565</v>
          </cell>
          <cell r="C76" t="str">
            <v>DVD A HAZAFI</v>
          </cell>
          <cell r="D76" t="str">
            <v>GHE</v>
          </cell>
          <cell r="E76">
            <v>999</v>
          </cell>
          <cell r="F76">
            <v>656.82283464566922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9"/>
  <sheetViews>
    <sheetView tabSelected="1" topLeftCell="G1" zoomScaleNormal="100" workbookViewId="0">
      <pane ySplit="19" topLeftCell="A163" activePane="bottomLeft" state="frozen"/>
      <selection pane="bottomLeft" activeCell="G168" sqref="G168"/>
    </sheetView>
  </sheetViews>
  <sheetFormatPr defaultRowHeight="14.4" outlineLevelRow="1" x14ac:dyDescent="0.3"/>
  <cols>
    <col min="1" max="1" width="18.44140625" bestFit="1" customWidth="1"/>
    <col min="2" max="2" width="14.109375" style="15" bestFit="1" customWidth="1"/>
    <col min="3" max="4" width="15.33203125" style="1" customWidth="1"/>
    <col min="5" max="5" width="15.33203125" customWidth="1"/>
    <col min="6" max="7" width="53.77734375" customWidth="1"/>
    <col min="8" max="8" width="25.44140625" bestFit="1" customWidth="1"/>
    <col min="9" max="9" width="12.21875" style="2" bestFit="1" customWidth="1"/>
    <col min="10" max="10" width="12.77734375" style="3" customWidth="1"/>
    <col min="11" max="11" width="12.77734375" customWidth="1"/>
    <col min="12" max="12" width="24.77734375" style="1" bestFit="1" customWidth="1"/>
    <col min="13" max="13" width="12.77734375" style="3" customWidth="1"/>
    <col min="14" max="14" width="12.77734375" customWidth="1"/>
    <col min="15" max="15" width="12.77734375" style="15" customWidth="1"/>
    <col min="16" max="16" width="12.77734375" style="23" customWidth="1"/>
    <col min="17" max="17" width="14.88671875" style="3" customWidth="1"/>
    <col min="18" max="18" width="12.77734375" customWidth="1"/>
    <col min="19" max="19" width="24.77734375" bestFit="1" customWidth="1"/>
    <col min="20" max="20" width="12.77734375" style="15" customWidth="1"/>
    <col min="21" max="21" width="12.77734375" style="23" customWidth="1"/>
    <col min="22" max="22" width="14.44140625" customWidth="1"/>
  </cols>
  <sheetData>
    <row r="1" spans="1:7" x14ac:dyDescent="0.3">
      <c r="A1" t="s">
        <v>15</v>
      </c>
    </row>
    <row r="2" spans="1:7" hidden="1" outlineLevel="1" x14ac:dyDescent="0.3">
      <c r="A2" s="8" t="s">
        <v>18</v>
      </c>
      <c r="B2" s="15" t="s">
        <v>14</v>
      </c>
    </row>
    <row r="3" spans="1:7" hidden="1" outlineLevel="1" x14ac:dyDescent="0.3">
      <c r="A3" s="8" t="s">
        <v>19</v>
      </c>
      <c r="B3" s="15" t="s">
        <v>25</v>
      </c>
    </row>
    <row r="4" spans="1:7" hidden="1" outlineLevel="1" x14ac:dyDescent="0.3">
      <c r="A4" s="8" t="s">
        <v>20</v>
      </c>
      <c r="B4" s="15" t="s">
        <v>12</v>
      </c>
    </row>
    <row r="5" spans="1:7" hidden="1" outlineLevel="1" x14ac:dyDescent="0.3">
      <c r="A5" s="8"/>
      <c r="B5" s="15" t="s">
        <v>17</v>
      </c>
    </row>
    <row r="6" spans="1:7" hidden="1" outlineLevel="1" x14ac:dyDescent="0.3">
      <c r="A6" s="8" t="s">
        <v>21</v>
      </c>
      <c r="B6" s="15" t="s">
        <v>7</v>
      </c>
    </row>
    <row r="7" spans="1:7" hidden="1" outlineLevel="1" x14ac:dyDescent="0.3">
      <c r="A7" s="11" t="s">
        <v>22</v>
      </c>
      <c r="B7" s="21" t="s">
        <v>84</v>
      </c>
      <c r="C7" s="12"/>
      <c r="D7" s="12"/>
      <c r="E7" s="10"/>
      <c r="F7" s="10"/>
      <c r="G7" s="10"/>
    </row>
    <row r="8" spans="1:7" hidden="1" outlineLevel="1" x14ac:dyDescent="0.3">
      <c r="A8" s="8" t="s">
        <v>23</v>
      </c>
      <c r="B8" s="15" t="s">
        <v>9</v>
      </c>
    </row>
    <row r="9" spans="1:7" hidden="1" outlineLevel="1" x14ac:dyDescent="0.3">
      <c r="A9" s="8" t="s">
        <v>24</v>
      </c>
      <c r="B9" s="15" t="s">
        <v>11</v>
      </c>
    </row>
    <row r="10" spans="1:7" hidden="1" outlineLevel="1" x14ac:dyDescent="0.3">
      <c r="A10" s="8" t="s">
        <v>83</v>
      </c>
      <c r="B10" s="15" t="s">
        <v>13</v>
      </c>
    </row>
    <row r="11" spans="1:7" hidden="1" outlineLevel="1" x14ac:dyDescent="0.3">
      <c r="A11" s="8"/>
      <c r="B11" s="15" t="s">
        <v>16</v>
      </c>
    </row>
    <row r="12" spans="1:7" hidden="1" outlineLevel="1" x14ac:dyDescent="0.3">
      <c r="A12" s="8"/>
    </row>
    <row r="13" spans="1:7" hidden="1" outlineLevel="1" x14ac:dyDescent="0.3">
      <c r="A13" s="8"/>
    </row>
    <row r="14" spans="1:7" hidden="1" outlineLevel="1" x14ac:dyDescent="0.3">
      <c r="A14" s="8"/>
    </row>
    <row r="15" spans="1:7" hidden="1" outlineLevel="1" x14ac:dyDescent="0.3">
      <c r="A15" s="8"/>
    </row>
    <row r="16" spans="1:7" hidden="1" outlineLevel="1" x14ac:dyDescent="0.3">
      <c r="A16" s="8"/>
    </row>
    <row r="17" spans="1:21" ht="28.8" customHeight="1" collapsed="1" x14ac:dyDescent="0.3">
      <c r="L17" s="58" t="s">
        <v>82</v>
      </c>
      <c r="M17" s="58"/>
      <c r="N17" s="58"/>
      <c r="O17" s="58"/>
      <c r="P17" s="58"/>
      <c r="U17" s="23" t="s">
        <v>81</v>
      </c>
    </row>
    <row r="18" spans="1:21" ht="14.55" customHeight="1" x14ac:dyDescent="0.3">
      <c r="A18" s="16"/>
      <c r="B18" s="22"/>
      <c r="C18" s="16"/>
      <c r="D18" s="16"/>
      <c r="E18" s="17"/>
      <c r="F18" s="17"/>
      <c r="G18" s="17"/>
      <c r="H18" s="17"/>
      <c r="I18" s="24"/>
      <c r="J18" s="25"/>
      <c r="K18" s="18"/>
      <c r="L18" s="27" t="s">
        <v>321</v>
      </c>
      <c r="M18" s="27"/>
      <c r="N18" s="19"/>
      <c r="O18" s="29"/>
      <c r="P18" s="31"/>
      <c r="Q18" s="34"/>
      <c r="R18" s="20"/>
      <c r="S18" s="20" t="s">
        <v>322</v>
      </c>
      <c r="T18" s="36"/>
      <c r="U18" s="38"/>
    </row>
    <row r="19" spans="1:21" s="7" customFormat="1" ht="30" customHeight="1" x14ac:dyDescent="0.3">
      <c r="A19" s="16" t="s">
        <v>0</v>
      </c>
      <c r="B19" s="22" t="s">
        <v>1</v>
      </c>
      <c r="C19" s="16" t="s">
        <v>6</v>
      </c>
      <c r="D19" s="16" t="s">
        <v>0</v>
      </c>
      <c r="E19" s="17" t="s">
        <v>4</v>
      </c>
      <c r="F19" s="17" t="s">
        <v>2</v>
      </c>
      <c r="G19" s="17" t="s">
        <v>3</v>
      </c>
      <c r="H19" s="17" t="s">
        <v>10</v>
      </c>
      <c r="I19" s="24" t="s">
        <v>5</v>
      </c>
      <c r="J19" s="26" t="s">
        <v>236</v>
      </c>
      <c r="K19" s="4" t="s">
        <v>237</v>
      </c>
      <c r="L19" s="28" t="s">
        <v>238</v>
      </c>
      <c r="M19" s="28" t="s">
        <v>239</v>
      </c>
      <c r="N19" s="5" t="s">
        <v>240</v>
      </c>
      <c r="O19" s="30" t="s">
        <v>241</v>
      </c>
      <c r="P19" s="32" t="s">
        <v>242</v>
      </c>
      <c r="Q19" s="35" t="s">
        <v>243</v>
      </c>
      <c r="R19" s="6" t="s">
        <v>244</v>
      </c>
      <c r="S19" s="6" t="s">
        <v>238</v>
      </c>
      <c r="T19" s="37" t="s">
        <v>245</v>
      </c>
      <c r="U19" s="39" t="s">
        <v>246</v>
      </c>
    </row>
    <row r="20" spans="1:21" x14ac:dyDescent="0.3">
      <c r="A20" s="1">
        <v>5996514051094</v>
      </c>
      <c r="C20" s="1">
        <v>2004020255155</v>
      </c>
      <c r="D20" s="1">
        <f>A20</f>
        <v>5996514051094</v>
      </c>
      <c r="E20" t="s">
        <v>26</v>
      </c>
      <c r="F20" t="s">
        <v>29</v>
      </c>
      <c r="G20" t="s">
        <v>135</v>
      </c>
      <c r="I20" s="2">
        <v>0.27</v>
      </c>
      <c r="J20" s="3">
        <v>43435</v>
      </c>
      <c r="K20" s="13" t="s">
        <v>8</v>
      </c>
      <c r="L20" s="1">
        <v>3990</v>
      </c>
      <c r="M20" s="3">
        <v>43435</v>
      </c>
      <c r="N20" s="13" t="s">
        <v>8</v>
      </c>
      <c r="O20" s="14">
        <f>L20/1.27*0.71</f>
        <v>2230.6299212598424</v>
      </c>
      <c r="P20" s="33">
        <f t="shared" ref="P20:P83" si="0">1-(O20/(L20/(1+I20)))</f>
        <v>0.29000000000000004</v>
      </c>
      <c r="Q20" s="3">
        <v>43435</v>
      </c>
      <c r="R20" s="13" t="s">
        <v>8</v>
      </c>
      <c r="S20" s="13">
        <v>3990</v>
      </c>
      <c r="T20" s="15">
        <v>2623.3464566929133</v>
      </c>
      <c r="U20" s="9">
        <f>1-T20/(S20/1.27)</f>
        <v>0.16500000000000004</v>
      </c>
    </row>
    <row r="21" spans="1:21" s="41" customFormat="1" x14ac:dyDescent="0.3">
      <c r="A21" s="49">
        <v>5996514051018</v>
      </c>
      <c r="B21" s="45"/>
      <c r="C21" s="49">
        <v>2004020255156</v>
      </c>
      <c r="D21" s="49">
        <f t="shared" ref="D21:D71" si="1">A21</f>
        <v>5996514051018</v>
      </c>
      <c r="E21" s="41" t="s">
        <v>26</v>
      </c>
      <c r="F21" s="41" t="s">
        <v>30</v>
      </c>
      <c r="G21" s="41" t="s">
        <v>136</v>
      </c>
      <c r="I21" s="42">
        <v>0.27</v>
      </c>
      <c r="J21" s="43">
        <v>43435</v>
      </c>
      <c r="K21" s="44" t="s">
        <v>8</v>
      </c>
      <c r="L21" s="54">
        <v>999</v>
      </c>
      <c r="M21" s="43">
        <v>43435</v>
      </c>
      <c r="N21" s="44" t="s">
        <v>8</v>
      </c>
      <c r="O21" s="55">
        <f>L21/1.27*0.71</f>
        <v>558.49606299212599</v>
      </c>
      <c r="P21" s="46">
        <f t="shared" si="0"/>
        <v>0.28999999999999992</v>
      </c>
      <c r="Q21" s="43">
        <v>43435</v>
      </c>
      <c r="R21" s="44" t="s">
        <v>8</v>
      </c>
      <c r="S21" s="44">
        <v>999</v>
      </c>
      <c r="T21" s="45">
        <f>S21/1.27*0.835</f>
        <v>656.82283464566922</v>
      </c>
      <c r="U21" s="56">
        <f t="shared" ref="U21:U84" si="2">1-T21/(S21/1.27)</f>
        <v>0.16500000000000004</v>
      </c>
    </row>
    <row r="22" spans="1:21" x14ac:dyDescent="0.3">
      <c r="A22" s="1">
        <v>8590548616211</v>
      </c>
      <c r="C22" s="1">
        <v>2004020255157</v>
      </c>
      <c r="D22" s="1">
        <f t="shared" si="1"/>
        <v>8590548616211</v>
      </c>
      <c r="E22" t="s">
        <v>27</v>
      </c>
      <c r="F22" t="s">
        <v>31</v>
      </c>
      <c r="G22" t="s">
        <v>137</v>
      </c>
      <c r="I22" s="2">
        <v>0.27</v>
      </c>
      <c r="J22" s="3">
        <v>43435</v>
      </c>
      <c r="K22" s="13" t="s">
        <v>8</v>
      </c>
      <c r="L22" s="1">
        <v>3290</v>
      </c>
      <c r="M22" s="3">
        <v>43435</v>
      </c>
      <c r="N22" s="13" t="s">
        <v>8</v>
      </c>
      <c r="O22" s="14">
        <v>2015</v>
      </c>
      <c r="P22" s="33">
        <f t="shared" si="0"/>
        <v>0.22217325227963525</v>
      </c>
      <c r="Q22" s="3">
        <v>43435</v>
      </c>
      <c r="R22" s="13" t="s">
        <v>8</v>
      </c>
      <c r="S22" s="13">
        <v>3290</v>
      </c>
      <c r="T22" s="15">
        <v>2163.1102362204724</v>
      </c>
      <c r="U22" s="9">
        <f t="shared" si="2"/>
        <v>0.16499999999999992</v>
      </c>
    </row>
    <row r="23" spans="1:21" x14ac:dyDescent="0.3">
      <c r="A23" s="1">
        <v>8590548616235</v>
      </c>
      <c r="C23" s="1">
        <v>2004020255158</v>
      </c>
      <c r="D23" s="1">
        <f t="shared" si="1"/>
        <v>8590548616235</v>
      </c>
      <c r="E23" t="s">
        <v>27</v>
      </c>
      <c r="F23" t="s">
        <v>32</v>
      </c>
      <c r="G23" t="s">
        <v>138</v>
      </c>
      <c r="I23" s="2">
        <v>0.27</v>
      </c>
      <c r="J23" s="3">
        <v>43435</v>
      </c>
      <c r="K23" s="13" t="s">
        <v>8</v>
      </c>
      <c r="L23" s="54">
        <v>1990</v>
      </c>
      <c r="M23" s="3">
        <v>43435</v>
      </c>
      <c r="N23" s="13" t="s">
        <v>8</v>
      </c>
      <c r="O23" s="14">
        <v>1219</v>
      </c>
      <c r="P23" s="33">
        <f t="shared" si="0"/>
        <v>0.22204522613065325</v>
      </c>
      <c r="Q23" s="3">
        <v>43435</v>
      </c>
      <c r="R23" s="13" t="s">
        <v>8</v>
      </c>
      <c r="S23" s="13">
        <v>1990</v>
      </c>
      <c r="T23" s="15">
        <v>1308.38582677165</v>
      </c>
      <c r="U23" s="9">
        <f t="shared" si="2"/>
        <v>0.16500000000000226</v>
      </c>
    </row>
    <row r="24" spans="1:21" x14ac:dyDescent="0.3">
      <c r="A24" s="1">
        <v>5948221490956</v>
      </c>
      <c r="C24" s="1">
        <v>2004020255159</v>
      </c>
      <c r="D24" s="1">
        <f t="shared" si="1"/>
        <v>5948221490956</v>
      </c>
      <c r="E24" t="s">
        <v>27</v>
      </c>
      <c r="F24" t="s">
        <v>33</v>
      </c>
      <c r="G24" t="s">
        <v>139</v>
      </c>
      <c r="I24" s="2">
        <v>0.27</v>
      </c>
      <c r="J24" s="3">
        <v>43435</v>
      </c>
      <c r="K24" s="13" t="s">
        <v>8</v>
      </c>
      <c r="L24" s="1">
        <v>3990</v>
      </c>
      <c r="M24" s="3">
        <v>43435</v>
      </c>
      <c r="N24" s="13" t="s">
        <v>8</v>
      </c>
      <c r="O24" s="48">
        <v>2444</v>
      </c>
      <c r="P24" s="33">
        <f t="shared" si="0"/>
        <v>0.22208521303258144</v>
      </c>
      <c r="Q24" s="3">
        <v>43435</v>
      </c>
      <c r="R24" s="13" t="s">
        <v>8</v>
      </c>
      <c r="S24" s="13">
        <v>3990</v>
      </c>
      <c r="T24" s="15">
        <v>2623.3464566929101</v>
      </c>
      <c r="U24" s="9">
        <f t="shared" si="2"/>
        <v>0.16500000000000103</v>
      </c>
    </row>
    <row r="25" spans="1:21" x14ac:dyDescent="0.3">
      <c r="A25" s="1">
        <v>5948221490833</v>
      </c>
      <c r="C25" s="1">
        <v>2004020255160</v>
      </c>
      <c r="D25" s="1">
        <f t="shared" si="1"/>
        <v>5948221490833</v>
      </c>
      <c r="E25" t="s">
        <v>27</v>
      </c>
      <c r="F25" t="s">
        <v>34</v>
      </c>
      <c r="G25" t="s">
        <v>140</v>
      </c>
      <c r="I25" s="2">
        <v>0.27</v>
      </c>
      <c r="J25" s="3">
        <v>43435</v>
      </c>
      <c r="K25" s="13" t="s">
        <v>8</v>
      </c>
      <c r="L25" s="54">
        <v>1490</v>
      </c>
      <c r="M25" s="3">
        <v>43435</v>
      </c>
      <c r="N25" s="13" t="s">
        <v>8</v>
      </c>
      <c r="O25" s="15">
        <f>ROUND(L25/1.27*(1-22.2172864321608%),0)</f>
        <v>913</v>
      </c>
      <c r="P25" s="33">
        <f t="shared" si="0"/>
        <v>0.22180536912751669</v>
      </c>
      <c r="Q25" s="3">
        <v>43435</v>
      </c>
      <c r="R25" s="13" t="s">
        <v>8</v>
      </c>
      <c r="S25" s="13">
        <v>1990</v>
      </c>
      <c r="T25" s="15">
        <v>1308.3858267716535</v>
      </c>
      <c r="U25" s="9">
        <f t="shared" si="2"/>
        <v>0.16500000000000004</v>
      </c>
    </row>
    <row r="26" spans="1:21" x14ac:dyDescent="0.3">
      <c r="A26" s="1">
        <v>8590548616754</v>
      </c>
      <c r="C26" s="1">
        <v>2004020255161</v>
      </c>
      <c r="D26" s="1">
        <f t="shared" si="1"/>
        <v>8590548616754</v>
      </c>
      <c r="E26" t="s">
        <v>27</v>
      </c>
      <c r="F26" t="s">
        <v>35</v>
      </c>
      <c r="G26" t="s">
        <v>141</v>
      </c>
      <c r="I26" s="2">
        <v>0.27</v>
      </c>
      <c r="J26" s="3">
        <v>43435</v>
      </c>
      <c r="K26" s="13" t="s">
        <v>8</v>
      </c>
      <c r="L26" s="1">
        <v>4990</v>
      </c>
      <c r="M26" s="3">
        <v>43435</v>
      </c>
      <c r="N26" s="13" t="s">
        <v>8</v>
      </c>
      <c r="O26" s="14">
        <v>3056</v>
      </c>
      <c r="P26" s="33">
        <f t="shared" si="0"/>
        <v>0.22222044088176351</v>
      </c>
      <c r="Q26" s="3">
        <v>43435</v>
      </c>
      <c r="R26" s="13" t="s">
        <v>8</v>
      </c>
      <c r="S26" s="13">
        <v>4990</v>
      </c>
      <c r="T26" s="15">
        <v>3280.8267716535429</v>
      </c>
      <c r="U26" s="9">
        <f t="shared" si="2"/>
        <v>0.16500000000000004</v>
      </c>
    </row>
    <row r="27" spans="1:21" x14ac:dyDescent="0.3">
      <c r="A27" s="1">
        <v>8590548616709</v>
      </c>
      <c r="C27" s="1">
        <v>2004020255162</v>
      </c>
      <c r="D27" s="1">
        <f t="shared" si="1"/>
        <v>8590548616709</v>
      </c>
      <c r="E27" t="s">
        <v>27</v>
      </c>
      <c r="F27" t="s">
        <v>36</v>
      </c>
      <c r="G27" t="s">
        <v>142</v>
      </c>
      <c r="I27" s="2">
        <v>0.27</v>
      </c>
      <c r="J27" s="3">
        <v>43435</v>
      </c>
      <c r="K27" s="13" t="s">
        <v>8</v>
      </c>
      <c r="L27" s="1">
        <v>3290</v>
      </c>
      <c r="M27" s="3">
        <v>43435</v>
      </c>
      <c r="N27" s="13" t="s">
        <v>8</v>
      </c>
      <c r="O27" s="14">
        <v>2015</v>
      </c>
      <c r="P27" s="33">
        <f t="shared" si="0"/>
        <v>0.22217325227963525</v>
      </c>
      <c r="Q27" s="3">
        <v>43435</v>
      </c>
      <c r="R27" s="13" t="s">
        <v>8</v>
      </c>
      <c r="S27" s="13">
        <v>3290</v>
      </c>
      <c r="T27" s="15">
        <v>2163.1102362204724</v>
      </c>
      <c r="U27" s="9">
        <f t="shared" si="2"/>
        <v>0.16499999999999992</v>
      </c>
    </row>
    <row r="28" spans="1:21" x14ac:dyDescent="0.3">
      <c r="A28" s="1">
        <v>8590548616143</v>
      </c>
      <c r="C28" s="1">
        <v>2004020255163</v>
      </c>
      <c r="D28" s="1">
        <f t="shared" si="1"/>
        <v>8590548616143</v>
      </c>
      <c r="E28" t="s">
        <v>27</v>
      </c>
      <c r="F28" t="s">
        <v>37</v>
      </c>
      <c r="G28" t="s">
        <v>143</v>
      </c>
      <c r="I28" s="2">
        <v>0.27</v>
      </c>
      <c r="J28" s="3">
        <v>43435</v>
      </c>
      <c r="K28" s="13" t="s">
        <v>8</v>
      </c>
      <c r="L28" s="1">
        <v>3290</v>
      </c>
      <c r="M28" s="3">
        <v>43435</v>
      </c>
      <c r="N28" s="13" t="s">
        <v>8</v>
      </c>
      <c r="O28" s="14">
        <v>2015</v>
      </c>
      <c r="P28" s="33">
        <f t="shared" si="0"/>
        <v>0.22217325227963525</v>
      </c>
      <c r="Q28" s="3">
        <v>43435</v>
      </c>
      <c r="R28" s="13" t="s">
        <v>8</v>
      </c>
      <c r="S28" s="13">
        <v>3290</v>
      </c>
      <c r="T28" s="15">
        <v>2163.1102362204724</v>
      </c>
      <c r="U28" s="9">
        <f t="shared" si="2"/>
        <v>0.16499999999999992</v>
      </c>
    </row>
    <row r="29" spans="1:21" x14ac:dyDescent="0.3">
      <c r="A29" s="1">
        <v>8590548615269</v>
      </c>
      <c r="C29" s="1">
        <v>2004020255164</v>
      </c>
      <c r="D29" s="1">
        <f t="shared" si="1"/>
        <v>8590548615269</v>
      </c>
      <c r="E29" t="s">
        <v>27</v>
      </c>
      <c r="F29" t="s">
        <v>38</v>
      </c>
      <c r="G29" t="s">
        <v>144</v>
      </c>
      <c r="I29" s="2">
        <v>0.27</v>
      </c>
      <c r="J29" s="3">
        <v>43435</v>
      </c>
      <c r="K29" s="13" t="s">
        <v>8</v>
      </c>
      <c r="L29" s="54">
        <v>1990</v>
      </c>
      <c r="M29" s="3">
        <v>43435</v>
      </c>
      <c r="N29" s="13" t="s">
        <v>8</v>
      </c>
      <c r="O29" s="15">
        <f>ROUND(L29/1.27*(1-22.2172864321608%),0)</f>
        <v>1219</v>
      </c>
      <c r="P29" s="33">
        <f t="shared" si="0"/>
        <v>0.22204522613065325</v>
      </c>
      <c r="Q29" s="3">
        <v>43435</v>
      </c>
      <c r="R29" s="13" t="s">
        <v>8</v>
      </c>
      <c r="S29" s="13">
        <v>1990</v>
      </c>
      <c r="T29" s="15">
        <f>S29/1.27*0.835</f>
        <v>1308.3858267716535</v>
      </c>
      <c r="U29" s="9">
        <f t="shared" si="2"/>
        <v>0.16500000000000004</v>
      </c>
    </row>
    <row r="30" spans="1:21" x14ac:dyDescent="0.3">
      <c r="A30" s="1">
        <v>8590548616952</v>
      </c>
      <c r="C30" s="1">
        <v>2004020255165</v>
      </c>
      <c r="D30" s="1">
        <f t="shared" si="1"/>
        <v>8590548616952</v>
      </c>
      <c r="E30" t="s">
        <v>27</v>
      </c>
      <c r="F30" t="s">
        <v>39</v>
      </c>
      <c r="G30" t="s">
        <v>145</v>
      </c>
      <c r="I30" s="2">
        <v>0.27</v>
      </c>
      <c r="J30" s="3">
        <v>43435</v>
      </c>
      <c r="K30" s="13" t="s">
        <v>8</v>
      </c>
      <c r="L30" s="54">
        <v>1990</v>
      </c>
      <c r="M30" s="3">
        <v>43435</v>
      </c>
      <c r="N30" s="13" t="s">
        <v>8</v>
      </c>
      <c r="O30" s="15">
        <f>ROUND(L30/1.27*(1-22.2172864321608%),0)</f>
        <v>1219</v>
      </c>
      <c r="P30" s="33">
        <f t="shared" si="0"/>
        <v>0.22204522613065325</v>
      </c>
      <c r="Q30" s="3">
        <v>43435</v>
      </c>
      <c r="R30" s="13" t="s">
        <v>8</v>
      </c>
      <c r="S30" s="13">
        <v>1990</v>
      </c>
      <c r="T30" s="15">
        <f>S30/1.27*0.835</f>
        <v>1308.3858267716535</v>
      </c>
      <c r="U30" s="9">
        <f t="shared" si="2"/>
        <v>0.16500000000000004</v>
      </c>
    </row>
    <row r="31" spans="1:21" x14ac:dyDescent="0.3">
      <c r="A31" s="1">
        <v>5999886114695</v>
      </c>
      <c r="C31" s="1">
        <v>2004020255166</v>
      </c>
      <c r="D31" s="1">
        <f t="shared" si="1"/>
        <v>5999886114695</v>
      </c>
      <c r="E31" t="s">
        <v>28</v>
      </c>
      <c r="F31" t="s">
        <v>40</v>
      </c>
      <c r="G31" t="s">
        <v>146</v>
      </c>
      <c r="I31" s="2">
        <v>0.27</v>
      </c>
      <c r="J31" s="3">
        <v>43435</v>
      </c>
      <c r="K31" s="13" t="s">
        <v>8</v>
      </c>
      <c r="L31" s="1">
        <v>3990</v>
      </c>
      <c r="M31" s="3">
        <v>43435</v>
      </c>
      <c r="N31" s="13" t="s">
        <v>8</v>
      </c>
      <c r="O31" s="14">
        <v>2167.8000000000002</v>
      </c>
      <c r="P31" s="33">
        <f t="shared" si="0"/>
        <v>0.3099984962406015</v>
      </c>
      <c r="Q31" s="3">
        <v>43435</v>
      </c>
      <c r="R31" s="13" t="s">
        <v>8</v>
      </c>
      <c r="S31" s="13">
        <v>3990</v>
      </c>
      <c r="T31" s="15">
        <v>2623.3464566929133</v>
      </c>
      <c r="U31" s="9">
        <f t="shared" si="2"/>
        <v>0.16500000000000004</v>
      </c>
    </row>
    <row r="32" spans="1:21" x14ac:dyDescent="0.3">
      <c r="A32" s="1">
        <v>5999886114701</v>
      </c>
      <c r="C32" s="1">
        <v>2004020255167</v>
      </c>
      <c r="D32" s="1">
        <f t="shared" si="1"/>
        <v>5999886114701</v>
      </c>
      <c r="E32" t="s">
        <v>28</v>
      </c>
      <c r="F32" t="s">
        <v>41</v>
      </c>
      <c r="G32" t="s">
        <v>147</v>
      </c>
      <c r="I32" s="2">
        <v>0.27</v>
      </c>
      <c r="J32" s="3">
        <v>43435</v>
      </c>
      <c r="K32" s="13" t="s">
        <v>8</v>
      </c>
      <c r="L32" s="1">
        <v>3990</v>
      </c>
      <c r="M32" s="3">
        <v>43435</v>
      </c>
      <c r="N32" s="13" t="s">
        <v>8</v>
      </c>
      <c r="O32" s="14">
        <v>2167.8000000000002</v>
      </c>
      <c r="P32" s="33">
        <f t="shared" si="0"/>
        <v>0.3099984962406015</v>
      </c>
      <c r="Q32" s="3">
        <v>43435</v>
      </c>
      <c r="R32" s="13" t="s">
        <v>8</v>
      </c>
      <c r="S32" s="13">
        <v>3990</v>
      </c>
      <c r="T32" s="15">
        <v>2623.3464566929133</v>
      </c>
      <c r="U32" s="9">
        <f t="shared" si="2"/>
        <v>0.16500000000000004</v>
      </c>
    </row>
    <row r="33" spans="1:21" x14ac:dyDescent="0.3">
      <c r="A33" s="1">
        <v>5999886114688</v>
      </c>
      <c r="C33" s="1">
        <v>2004020255168</v>
      </c>
      <c r="D33" s="1">
        <f t="shared" si="1"/>
        <v>5999886114688</v>
      </c>
      <c r="E33" t="s">
        <v>28</v>
      </c>
      <c r="F33" t="s">
        <v>42</v>
      </c>
      <c r="G33" t="s">
        <v>148</v>
      </c>
      <c r="I33" s="2">
        <v>0.27</v>
      </c>
      <c r="J33" s="3">
        <v>43435</v>
      </c>
      <c r="K33" s="13" t="s">
        <v>8</v>
      </c>
      <c r="L33" s="1">
        <v>6990</v>
      </c>
      <c r="M33" s="3">
        <v>43435</v>
      </c>
      <c r="N33" s="13" t="s">
        <v>8</v>
      </c>
      <c r="O33" s="14">
        <v>3797.72</v>
      </c>
      <c r="P33" s="33">
        <f t="shared" si="0"/>
        <v>0.30999937052932769</v>
      </c>
      <c r="Q33" s="3">
        <v>43435</v>
      </c>
      <c r="R33" s="13" t="s">
        <v>8</v>
      </c>
      <c r="S33" s="13">
        <v>6990</v>
      </c>
      <c r="T33" s="15">
        <v>4595.787401574803</v>
      </c>
      <c r="U33" s="9">
        <f t="shared" si="2"/>
        <v>0.16500000000000004</v>
      </c>
    </row>
    <row r="34" spans="1:21" x14ac:dyDescent="0.3">
      <c r="A34" s="1">
        <v>5996514050462</v>
      </c>
      <c r="C34" s="1">
        <v>2004020255169</v>
      </c>
      <c r="D34" s="1">
        <f t="shared" si="1"/>
        <v>5996514050462</v>
      </c>
      <c r="E34" t="s">
        <v>26</v>
      </c>
      <c r="F34" t="s">
        <v>43</v>
      </c>
      <c r="G34" t="s">
        <v>149</v>
      </c>
      <c r="I34" s="2">
        <v>0.27</v>
      </c>
      <c r="J34" s="3">
        <v>43435</v>
      </c>
      <c r="K34" s="13" t="s">
        <v>8</v>
      </c>
      <c r="L34" s="1">
        <v>2990</v>
      </c>
      <c r="M34" s="3">
        <v>43435</v>
      </c>
      <c r="N34" s="13" t="s">
        <v>8</v>
      </c>
      <c r="O34" s="14">
        <f>L34/1.27*0.71</f>
        <v>1671.5748031496062</v>
      </c>
      <c r="P34" s="33">
        <f t="shared" si="0"/>
        <v>0.29000000000000004</v>
      </c>
      <c r="Q34" s="3">
        <v>43435</v>
      </c>
      <c r="R34" s="13" t="s">
        <v>8</v>
      </c>
      <c r="S34" s="13">
        <v>2990</v>
      </c>
      <c r="T34" s="15">
        <v>1965.8661417322833</v>
      </c>
      <c r="U34" s="9">
        <f t="shared" si="2"/>
        <v>0.16500000000000004</v>
      </c>
    </row>
    <row r="35" spans="1:21" x14ac:dyDescent="0.3">
      <c r="A35" s="1">
        <v>8590548616693</v>
      </c>
      <c r="C35" s="1">
        <v>2004020255170</v>
      </c>
      <c r="D35" s="1">
        <f t="shared" si="1"/>
        <v>8590548616693</v>
      </c>
      <c r="E35" t="s">
        <v>27</v>
      </c>
      <c r="F35" t="s">
        <v>44</v>
      </c>
      <c r="G35" t="s">
        <v>150</v>
      </c>
      <c r="I35" s="2">
        <v>0.27</v>
      </c>
      <c r="J35" s="3">
        <v>43435</v>
      </c>
      <c r="K35" s="13" t="s">
        <v>8</v>
      </c>
      <c r="L35" s="1">
        <v>3290</v>
      </c>
      <c r="M35" s="3">
        <v>43435</v>
      </c>
      <c r="N35" s="13" t="s">
        <v>8</v>
      </c>
      <c r="O35" s="14">
        <v>2015</v>
      </c>
      <c r="P35" s="33">
        <f t="shared" si="0"/>
        <v>0.22217325227963525</v>
      </c>
      <c r="Q35" s="3">
        <v>43435</v>
      </c>
      <c r="R35" s="13" t="s">
        <v>8</v>
      </c>
      <c r="S35" s="13">
        <v>3290</v>
      </c>
      <c r="T35" s="15">
        <f t="shared" ref="T35:T36" si="3">S35/1.27*0.835</f>
        <v>2163.1102362204724</v>
      </c>
      <c r="U35" s="9">
        <f t="shared" si="2"/>
        <v>0.16499999999999992</v>
      </c>
    </row>
    <row r="36" spans="1:21" x14ac:dyDescent="0.3">
      <c r="A36" s="1">
        <v>8590548616686</v>
      </c>
      <c r="C36" s="1">
        <v>2004020255171</v>
      </c>
      <c r="D36" s="1">
        <f t="shared" si="1"/>
        <v>8590548616686</v>
      </c>
      <c r="E36" t="s">
        <v>27</v>
      </c>
      <c r="F36" t="s">
        <v>45</v>
      </c>
      <c r="G36" t="s">
        <v>151</v>
      </c>
      <c r="I36" s="2">
        <v>0.27</v>
      </c>
      <c r="J36" s="3">
        <v>43435</v>
      </c>
      <c r="K36" s="13" t="s">
        <v>8</v>
      </c>
      <c r="L36" s="54">
        <v>1990</v>
      </c>
      <c r="M36" s="3">
        <v>43435</v>
      </c>
      <c r="N36" s="13" t="s">
        <v>8</v>
      </c>
      <c r="O36" s="15">
        <f>ROUND(L36/1.27*(1-22.2172864321608%),0)</f>
        <v>1219</v>
      </c>
      <c r="P36" s="33">
        <f t="shared" si="0"/>
        <v>0.22204522613065325</v>
      </c>
      <c r="Q36" s="3">
        <v>43435</v>
      </c>
      <c r="R36" s="13" t="s">
        <v>8</v>
      </c>
      <c r="S36" s="13">
        <v>1990</v>
      </c>
      <c r="T36" s="15">
        <f t="shared" si="3"/>
        <v>1308.3858267716535</v>
      </c>
      <c r="U36" s="9">
        <f t="shared" si="2"/>
        <v>0.16500000000000004</v>
      </c>
    </row>
    <row r="37" spans="1:21" x14ac:dyDescent="0.3">
      <c r="A37" s="1">
        <v>8590548616723</v>
      </c>
      <c r="C37" s="1">
        <v>2004020255172</v>
      </c>
      <c r="D37" s="1">
        <f t="shared" si="1"/>
        <v>8590548616723</v>
      </c>
      <c r="E37" t="s">
        <v>27</v>
      </c>
      <c r="F37" t="s">
        <v>46</v>
      </c>
      <c r="G37" t="s">
        <v>152</v>
      </c>
      <c r="I37" s="2">
        <v>0.27</v>
      </c>
      <c r="J37" s="3">
        <v>43435</v>
      </c>
      <c r="K37" s="13" t="s">
        <v>8</v>
      </c>
      <c r="L37" s="1">
        <v>3290</v>
      </c>
      <c r="M37" s="3">
        <v>43435</v>
      </c>
      <c r="N37" s="13" t="s">
        <v>8</v>
      </c>
      <c r="O37" s="14">
        <v>2015</v>
      </c>
      <c r="P37" s="33">
        <f t="shared" si="0"/>
        <v>0.22217325227963525</v>
      </c>
      <c r="Q37" s="3">
        <v>43435</v>
      </c>
      <c r="R37" s="13" t="s">
        <v>8</v>
      </c>
      <c r="S37" s="13">
        <v>3290</v>
      </c>
      <c r="T37" s="15">
        <v>2163.1102362204724</v>
      </c>
      <c r="U37" s="9">
        <f t="shared" si="2"/>
        <v>0.16499999999999992</v>
      </c>
    </row>
    <row r="38" spans="1:21" x14ac:dyDescent="0.3">
      <c r="A38" s="1">
        <v>8590548615948</v>
      </c>
      <c r="C38" s="1">
        <v>2004020255173</v>
      </c>
      <c r="D38" s="1">
        <f t="shared" si="1"/>
        <v>8590548615948</v>
      </c>
      <c r="E38" t="s">
        <v>27</v>
      </c>
      <c r="F38" t="s">
        <v>47</v>
      </c>
      <c r="G38" t="s">
        <v>153</v>
      </c>
      <c r="I38" s="2">
        <v>0.27</v>
      </c>
      <c r="J38" s="3">
        <v>43435</v>
      </c>
      <c r="K38" s="13" t="s">
        <v>8</v>
      </c>
      <c r="L38" s="1">
        <v>3290</v>
      </c>
      <c r="M38" s="3">
        <v>43435</v>
      </c>
      <c r="N38" s="13" t="s">
        <v>8</v>
      </c>
      <c r="O38" s="14">
        <v>2015</v>
      </c>
      <c r="P38" s="33">
        <f t="shared" si="0"/>
        <v>0.22217325227963525</v>
      </c>
      <c r="Q38" s="3">
        <v>43435</v>
      </c>
      <c r="R38" s="13" t="s">
        <v>8</v>
      </c>
      <c r="S38" s="13">
        <v>3290</v>
      </c>
      <c r="T38" s="15">
        <v>2163.1102362204724</v>
      </c>
      <c r="U38" s="9">
        <f t="shared" si="2"/>
        <v>0.16499999999999992</v>
      </c>
    </row>
    <row r="39" spans="1:21" x14ac:dyDescent="0.3">
      <c r="A39" s="1">
        <v>5948221490789</v>
      </c>
      <c r="C39" s="1">
        <v>2004020255174</v>
      </c>
      <c r="D39" s="1">
        <f t="shared" si="1"/>
        <v>5948221490789</v>
      </c>
      <c r="E39" t="s">
        <v>27</v>
      </c>
      <c r="F39" t="s">
        <v>48</v>
      </c>
      <c r="G39" t="s">
        <v>154</v>
      </c>
      <c r="I39" s="2">
        <v>0.27</v>
      </c>
      <c r="J39" s="3">
        <v>43435</v>
      </c>
      <c r="K39" s="13" t="s">
        <v>8</v>
      </c>
      <c r="L39" s="1">
        <v>3290</v>
      </c>
      <c r="M39" s="3">
        <v>43435</v>
      </c>
      <c r="N39" s="13" t="s">
        <v>8</v>
      </c>
      <c r="O39" s="14">
        <v>2015</v>
      </c>
      <c r="P39" s="33">
        <f t="shared" si="0"/>
        <v>0.22217325227963525</v>
      </c>
      <c r="Q39" s="3">
        <v>43435</v>
      </c>
      <c r="R39" s="13" t="s">
        <v>8</v>
      </c>
      <c r="S39" s="13">
        <v>3290</v>
      </c>
      <c r="T39" s="15">
        <v>2163.1102362204724</v>
      </c>
      <c r="U39" s="9">
        <f t="shared" si="2"/>
        <v>0.16499999999999992</v>
      </c>
    </row>
    <row r="40" spans="1:21" x14ac:dyDescent="0.3">
      <c r="A40" s="1">
        <v>5999886114756</v>
      </c>
      <c r="C40" s="1">
        <v>2004020255175</v>
      </c>
      <c r="D40" s="1">
        <f t="shared" si="1"/>
        <v>5999886114756</v>
      </c>
      <c r="E40" t="s">
        <v>28</v>
      </c>
      <c r="F40" t="s">
        <v>49</v>
      </c>
      <c r="G40" t="s">
        <v>155</v>
      </c>
      <c r="I40" s="2">
        <v>0.27</v>
      </c>
      <c r="J40" s="3">
        <v>43435</v>
      </c>
      <c r="K40" s="13" t="s">
        <v>8</v>
      </c>
      <c r="L40" s="1">
        <v>1990</v>
      </c>
      <c r="M40" s="3">
        <v>43435</v>
      </c>
      <c r="N40" s="13" t="s">
        <v>8</v>
      </c>
      <c r="O40" s="14">
        <v>1081.18</v>
      </c>
      <c r="P40" s="33">
        <f t="shared" si="0"/>
        <v>0.31000070351758791</v>
      </c>
      <c r="Q40" s="3">
        <v>43435</v>
      </c>
      <c r="R40" s="13" t="s">
        <v>8</v>
      </c>
      <c r="S40" s="13">
        <v>1990</v>
      </c>
      <c r="T40" s="15">
        <v>1308.3858267716535</v>
      </c>
      <c r="U40" s="9">
        <f t="shared" si="2"/>
        <v>0.16500000000000004</v>
      </c>
    </row>
    <row r="41" spans="1:21" x14ac:dyDescent="0.3">
      <c r="A41" s="1">
        <v>5999886114763</v>
      </c>
      <c r="C41" s="1">
        <v>2004020255176</v>
      </c>
      <c r="D41" s="1">
        <f t="shared" si="1"/>
        <v>5999886114763</v>
      </c>
      <c r="E41" t="s">
        <v>28</v>
      </c>
      <c r="F41" t="s">
        <v>50</v>
      </c>
      <c r="G41" t="s">
        <v>156</v>
      </c>
      <c r="I41" s="2">
        <v>0.27</v>
      </c>
      <c r="J41" s="3">
        <v>43435</v>
      </c>
      <c r="K41" s="13" t="s">
        <v>8</v>
      </c>
      <c r="L41" s="1">
        <v>3990</v>
      </c>
      <c r="M41" s="3">
        <v>43435</v>
      </c>
      <c r="N41" s="13" t="s">
        <v>8</v>
      </c>
      <c r="O41" s="14">
        <v>2167.8000000000002</v>
      </c>
      <c r="P41" s="33">
        <f t="shared" si="0"/>
        <v>0.3099984962406015</v>
      </c>
      <c r="Q41" s="3">
        <v>43435</v>
      </c>
      <c r="R41" s="13" t="s">
        <v>8</v>
      </c>
      <c r="S41" s="13">
        <v>3990</v>
      </c>
      <c r="T41" s="15">
        <v>2623.3464566929133</v>
      </c>
      <c r="U41" s="9">
        <f t="shared" si="2"/>
        <v>0.16500000000000004</v>
      </c>
    </row>
    <row r="42" spans="1:21" x14ac:dyDescent="0.3">
      <c r="A42" s="1">
        <v>5996514050608</v>
      </c>
      <c r="C42" s="1">
        <v>2004020255177</v>
      </c>
      <c r="D42" s="1">
        <f t="shared" si="1"/>
        <v>5996514050608</v>
      </c>
      <c r="E42" t="s">
        <v>26</v>
      </c>
      <c r="F42" t="s">
        <v>51</v>
      </c>
      <c r="G42" t="s">
        <v>157</v>
      </c>
      <c r="I42" s="2">
        <v>0.27</v>
      </c>
      <c r="J42" s="3">
        <v>43435</v>
      </c>
      <c r="K42" s="13" t="s">
        <v>8</v>
      </c>
      <c r="L42" s="1">
        <v>4990</v>
      </c>
      <c r="M42" s="3">
        <v>43435</v>
      </c>
      <c r="N42" s="13" t="s">
        <v>8</v>
      </c>
      <c r="O42" s="14">
        <f t="shared" ref="O42:O49" si="4">L42/1.27*0.71</f>
        <v>2789.6850393700784</v>
      </c>
      <c r="P42" s="33">
        <f t="shared" si="0"/>
        <v>0.29000000000000004</v>
      </c>
      <c r="Q42" s="3">
        <v>43435</v>
      </c>
      <c r="R42" s="13" t="s">
        <v>8</v>
      </c>
      <c r="S42" s="13">
        <v>4990</v>
      </c>
      <c r="T42" s="15">
        <v>3280.8267716535429</v>
      </c>
      <c r="U42" s="9">
        <f t="shared" si="2"/>
        <v>0.16500000000000004</v>
      </c>
    </row>
    <row r="43" spans="1:21" x14ac:dyDescent="0.3">
      <c r="A43" s="1">
        <v>5996514050615</v>
      </c>
      <c r="C43" s="1">
        <v>2004020255178</v>
      </c>
      <c r="D43" s="1">
        <f t="shared" si="1"/>
        <v>5996514050615</v>
      </c>
      <c r="E43" t="s">
        <v>26</v>
      </c>
      <c r="F43" t="s">
        <v>52</v>
      </c>
      <c r="G43" t="s">
        <v>158</v>
      </c>
      <c r="I43" s="2">
        <v>0.27</v>
      </c>
      <c r="J43" s="3">
        <v>43435</v>
      </c>
      <c r="K43" s="13" t="s">
        <v>8</v>
      </c>
      <c r="L43" s="1">
        <v>5990</v>
      </c>
      <c r="M43" s="3">
        <v>43435</v>
      </c>
      <c r="N43" s="13" t="s">
        <v>8</v>
      </c>
      <c r="O43" s="14">
        <f t="shared" si="4"/>
        <v>3348.7401574803148</v>
      </c>
      <c r="P43" s="33">
        <f t="shared" si="0"/>
        <v>0.29000000000000004</v>
      </c>
      <c r="Q43" s="3">
        <v>43435</v>
      </c>
      <c r="R43" s="13" t="s">
        <v>8</v>
      </c>
      <c r="S43" s="13">
        <v>5990</v>
      </c>
      <c r="T43" s="15">
        <v>3938.3070866141729</v>
      </c>
      <c r="U43" s="9">
        <f t="shared" si="2"/>
        <v>0.16500000000000004</v>
      </c>
    </row>
    <row r="44" spans="1:21" x14ac:dyDescent="0.3">
      <c r="A44" s="1">
        <v>5996514050998</v>
      </c>
      <c r="C44" s="1">
        <v>2004020255179</v>
      </c>
      <c r="D44" s="1">
        <f t="shared" si="1"/>
        <v>5996514050998</v>
      </c>
      <c r="E44" t="s">
        <v>26</v>
      </c>
      <c r="F44" t="s">
        <v>53</v>
      </c>
      <c r="G44" t="s">
        <v>159</v>
      </c>
      <c r="I44" s="2">
        <v>0.27</v>
      </c>
      <c r="J44" s="3">
        <v>43435</v>
      </c>
      <c r="K44" s="13" t="s">
        <v>8</v>
      </c>
      <c r="L44" s="1">
        <v>4990</v>
      </c>
      <c r="M44" s="3">
        <v>43435</v>
      </c>
      <c r="N44" s="13" t="s">
        <v>8</v>
      </c>
      <c r="O44" s="14">
        <f t="shared" si="4"/>
        <v>2789.6850393700784</v>
      </c>
      <c r="P44" s="33">
        <f t="shared" si="0"/>
        <v>0.29000000000000004</v>
      </c>
      <c r="Q44" s="3">
        <v>43435</v>
      </c>
      <c r="R44" s="13" t="s">
        <v>8</v>
      </c>
      <c r="S44" s="13">
        <v>4990</v>
      </c>
      <c r="T44" s="15">
        <v>3280.8267716535429</v>
      </c>
      <c r="U44" s="9">
        <f t="shared" si="2"/>
        <v>0.16500000000000004</v>
      </c>
    </row>
    <row r="45" spans="1:21" s="41" customFormat="1" x14ac:dyDescent="0.3">
      <c r="A45" s="49">
        <v>5996514050622</v>
      </c>
      <c r="B45" s="45"/>
      <c r="C45" s="49">
        <v>2004020255180</v>
      </c>
      <c r="D45" s="49">
        <f t="shared" si="1"/>
        <v>5996514050622</v>
      </c>
      <c r="E45" s="41" t="s">
        <v>26</v>
      </c>
      <c r="F45" s="41" t="s">
        <v>54</v>
      </c>
      <c r="G45" s="41" t="s">
        <v>160</v>
      </c>
      <c r="I45" s="42">
        <v>0.27</v>
      </c>
      <c r="J45" s="43">
        <v>43435</v>
      </c>
      <c r="K45" s="44" t="s">
        <v>8</v>
      </c>
      <c r="L45" s="54">
        <v>999</v>
      </c>
      <c r="M45" s="43">
        <v>43435</v>
      </c>
      <c r="N45" s="44" t="s">
        <v>8</v>
      </c>
      <c r="O45" s="55">
        <f t="shared" si="4"/>
        <v>558.49606299212599</v>
      </c>
      <c r="P45" s="46">
        <f t="shared" si="0"/>
        <v>0.28999999999999992</v>
      </c>
      <c r="Q45" s="43">
        <v>43435</v>
      </c>
      <c r="R45" s="44" t="s">
        <v>8</v>
      </c>
      <c r="S45" s="44">
        <v>999</v>
      </c>
      <c r="T45" s="45">
        <f>S45/1.27*0.835</f>
        <v>656.82283464566922</v>
      </c>
      <c r="U45" s="56">
        <f t="shared" si="2"/>
        <v>0.16500000000000004</v>
      </c>
    </row>
    <row r="46" spans="1:21" x14ac:dyDescent="0.3">
      <c r="A46" s="1">
        <v>5996514050639</v>
      </c>
      <c r="C46" s="1">
        <v>2004020255181</v>
      </c>
      <c r="D46" s="1">
        <f t="shared" si="1"/>
        <v>5996514050639</v>
      </c>
      <c r="E46" t="s">
        <v>26</v>
      </c>
      <c r="F46" t="s">
        <v>55</v>
      </c>
      <c r="G46" t="s">
        <v>161</v>
      </c>
      <c r="I46" s="2">
        <v>0.27</v>
      </c>
      <c r="J46" s="3">
        <v>43435</v>
      </c>
      <c r="K46" s="13" t="s">
        <v>8</v>
      </c>
      <c r="L46" s="1">
        <v>4990</v>
      </c>
      <c r="M46" s="3">
        <v>43435</v>
      </c>
      <c r="N46" s="13" t="s">
        <v>8</v>
      </c>
      <c r="O46" s="14">
        <f t="shared" si="4"/>
        <v>2789.6850393700784</v>
      </c>
      <c r="P46" s="33">
        <f t="shared" si="0"/>
        <v>0.29000000000000004</v>
      </c>
      <c r="Q46" s="3">
        <v>43435</v>
      </c>
      <c r="R46" s="13" t="s">
        <v>8</v>
      </c>
      <c r="S46" s="13">
        <v>4990</v>
      </c>
      <c r="T46" s="15">
        <v>3280.8267716535429</v>
      </c>
      <c r="U46" s="9">
        <f t="shared" si="2"/>
        <v>0.16500000000000004</v>
      </c>
    </row>
    <row r="47" spans="1:21" x14ac:dyDescent="0.3">
      <c r="A47" s="1">
        <v>5996514050127</v>
      </c>
      <c r="C47" s="1">
        <v>2004020255182</v>
      </c>
      <c r="D47" s="1">
        <f t="shared" si="1"/>
        <v>5996514050127</v>
      </c>
      <c r="E47" t="s">
        <v>26</v>
      </c>
      <c r="F47" t="s">
        <v>56</v>
      </c>
      <c r="G47" t="s">
        <v>162</v>
      </c>
      <c r="I47" s="2">
        <v>0.27</v>
      </c>
      <c r="J47" s="3">
        <v>43435</v>
      </c>
      <c r="K47" s="13" t="s">
        <v>8</v>
      </c>
      <c r="L47" s="1">
        <v>2990</v>
      </c>
      <c r="M47" s="3">
        <v>43435</v>
      </c>
      <c r="N47" s="13" t="s">
        <v>8</v>
      </c>
      <c r="O47" s="14">
        <f t="shared" si="4"/>
        <v>1671.5748031496062</v>
      </c>
      <c r="P47" s="33">
        <f t="shared" si="0"/>
        <v>0.29000000000000004</v>
      </c>
      <c r="Q47" s="3">
        <v>43435</v>
      </c>
      <c r="R47" s="13" t="s">
        <v>8</v>
      </c>
      <c r="S47" s="13">
        <v>2990</v>
      </c>
      <c r="T47" s="15">
        <v>1965.8661417322833</v>
      </c>
      <c r="U47" s="9">
        <f t="shared" si="2"/>
        <v>0.16500000000000004</v>
      </c>
    </row>
    <row r="48" spans="1:21" x14ac:dyDescent="0.3">
      <c r="A48" s="1">
        <v>5996514051001</v>
      </c>
      <c r="C48" s="1">
        <v>2004020255183</v>
      </c>
      <c r="D48" s="1">
        <f t="shared" si="1"/>
        <v>5996514051001</v>
      </c>
      <c r="E48" t="s">
        <v>26</v>
      </c>
      <c r="F48" t="s">
        <v>57</v>
      </c>
      <c r="G48" t="s">
        <v>162</v>
      </c>
      <c r="I48" s="2">
        <v>0.27</v>
      </c>
      <c r="J48" s="3">
        <v>43435</v>
      </c>
      <c r="K48" s="13" t="s">
        <v>8</v>
      </c>
      <c r="L48" s="1">
        <v>4990</v>
      </c>
      <c r="M48" s="3">
        <v>43435</v>
      </c>
      <c r="N48" s="13" t="s">
        <v>8</v>
      </c>
      <c r="O48" s="14">
        <f t="shared" si="4"/>
        <v>2789.6850393700784</v>
      </c>
      <c r="P48" s="33">
        <f t="shared" si="0"/>
        <v>0.29000000000000004</v>
      </c>
      <c r="Q48" s="3">
        <v>43435</v>
      </c>
      <c r="R48" s="13" t="s">
        <v>8</v>
      </c>
      <c r="S48" s="13">
        <v>4990</v>
      </c>
      <c r="T48" s="15">
        <v>3280.8267716535429</v>
      </c>
      <c r="U48" s="9">
        <f t="shared" si="2"/>
        <v>0.16500000000000004</v>
      </c>
    </row>
    <row r="49" spans="1:21" s="41" customFormat="1" x14ac:dyDescent="0.3">
      <c r="A49" s="49">
        <v>5996514051049</v>
      </c>
      <c r="B49" s="45"/>
      <c r="C49" s="49">
        <v>2004020255184</v>
      </c>
      <c r="D49" s="49">
        <f t="shared" si="1"/>
        <v>5996514051049</v>
      </c>
      <c r="E49" s="41" t="s">
        <v>26</v>
      </c>
      <c r="F49" s="41" t="s">
        <v>58</v>
      </c>
      <c r="G49" s="41" t="s">
        <v>163</v>
      </c>
      <c r="I49" s="42">
        <v>0.27</v>
      </c>
      <c r="J49" s="43">
        <v>43435</v>
      </c>
      <c r="K49" s="44" t="s">
        <v>8</v>
      </c>
      <c r="L49" s="54">
        <v>1990</v>
      </c>
      <c r="M49" s="43">
        <v>43435</v>
      </c>
      <c r="N49" s="44" t="s">
        <v>8</v>
      </c>
      <c r="O49" s="55">
        <f t="shared" si="4"/>
        <v>1112.51968503937</v>
      </c>
      <c r="P49" s="46">
        <f t="shared" si="0"/>
        <v>0.29000000000000004</v>
      </c>
      <c r="Q49" s="43">
        <v>43435</v>
      </c>
      <c r="R49" s="44" t="s">
        <v>8</v>
      </c>
      <c r="S49" s="44">
        <v>1990</v>
      </c>
      <c r="T49" s="45">
        <f>S49/1.27*0.835</f>
        <v>1308.3858267716535</v>
      </c>
      <c r="U49" s="56">
        <f t="shared" si="2"/>
        <v>0.16500000000000004</v>
      </c>
    </row>
    <row r="50" spans="1:21" x14ac:dyDescent="0.3">
      <c r="A50" s="1">
        <v>8590548616457</v>
      </c>
      <c r="C50" s="1">
        <v>2004020255185</v>
      </c>
      <c r="D50" s="1">
        <f t="shared" si="1"/>
        <v>8590548616457</v>
      </c>
      <c r="E50" t="s">
        <v>27</v>
      </c>
      <c r="F50" t="s">
        <v>59</v>
      </c>
      <c r="G50" t="s">
        <v>164</v>
      </c>
      <c r="I50" s="2">
        <v>0.27</v>
      </c>
      <c r="J50" s="3">
        <v>43435</v>
      </c>
      <c r="K50" s="13" t="s">
        <v>8</v>
      </c>
      <c r="L50" s="1">
        <v>1990</v>
      </c>
      <c r="M50" s="3">
        <v>43435</v>
      </c>
      <c r="N50" s="13" t="s">
        <v>8</v>
      </c>
      <c r="O50" s="14">
        <v>1219</v>
      </c>
      <c r="P50" s="33">
        <f t="shared" si="0"/>
        <v>0.22204522613065325</v>
      </c>
      <c r="Q50" s="3">
        <v>43435</v>
      </c>
      <c r="R50" s="13" t="s">
        <v>8</v>
      </c>
      <c r="S50" s="13">
        <v>1990</v>
      </c>
      <c r="T50" s="15">
        <v>1308.3858267716535</v>
      </c>
      <c r="U50" s="9">
        <f t="shared" si="2"/>
        <v>0.16500000000000004</v>
      </c>
    </row>
    <row r="51" spans="1:21" x14ac:dyDescent="0.3">
      <c r="A51" s="1">
        <v>8590548616464</v>
      </c>
      <c r="C51" s="1">
        <v>2004020255186</v>
      </c>
      <c r="D51" s="1">
        <f t="shared" si="1"/>
        <v>8590548616464</v>
      </c>
      <c r="E51" t="s">
        <v>27</v>
      </c>
      <c r="F51" t="s">
        <v>60</v>
      </c>
      <c r="G51" t="s">
        <v>165</v>
      </c>
      <c r="I51" s="2">
        <v>0.27</v>
      </c>
      <c r="J51" s="3">
        <v>43435</v>
      </c>
      <c r="K51" s="13" t="s">
        <v>8</v>
      </c>
      <c r="L51" s="1">
        <v>1990</v>
      </c>
      <c r="M51" s="3">
        <v>43435</v>
      </c>
      <c r="N51" s="13" t="s">
        <v>8</v>
      </c>
      <c r="O51" s="14">
        <v>1219</v>
      </c>
      <c r="P51" s="33">
        <f t="shared" si="0"/>
        <v>0.22204522613065325</v>
      </c>
      <c r="Q51" s="3">
        <v>43435</v>
      </c>
      <c r="R51" s="13" t="s">
        <v>8</v>
      </c>
      <c r="S51" s="13">
        <v>1990</v>
      </c>
      <c r="T51" s="15">
        <v>1308.3858267716535</v>
      </c>
      <c r="U51" s="9">
        <f t="shared" si="2"/>
        <v>0.16500000000000004</v>
      </c>
    </row>
    <row r="52" spans="1:21" x14ac:dyDescent="0.3">
      <c r="A52" s="1">
        <v>8590548616617</v>
      </c>
      <c r="C52" s="1">
        <v>2004020255187</v>
      </c>
      <c r="D52" s="1">
        <f t="shared" si="1"/>
        <v>8590548616617</v>
      </c>
      <c r="E52" t="s">
        <v>27</v>
      </c>
      <c r="F52" t="s">
        <v>61</v>
      </c>
      <c r="G52" t="s">
        <v>166</v>
      </c>
      <c r="I52" s="2">
        <v>0.27</v>
      </c>
      <c r="J52" s="3">
        <v>43435</v>
      </c>
      <c r="K52" s="13" t="s">
        <v>8</v>
      </c>
      <c r="L52" s="1">
        <v>1990</v>
      </c>
      <c r="M52" s="3">
        <v>43435</v>
      </c>
      <c r="N52" s="13" t="s">
        <v>8</v>
      </c>
      <c r="O52" s="14">
        <v>1219</v>
      </c>
      <c r="P52" s="33">
        <f t="shared" si="0"/>
        <v>0.22204522613065325</v>
      </c>
      <c r="Q52" s="3">
        <v>43435</v>
      </c>
      <c r="R52" s="13" t="s">
        <v>8</v>
      </c>
      <c r="S52" s="13">
        <v>1990</v>
      </c>
      <c r="T52" s="15">
        <v>1308.3858267716535</v>
      </c>
      <c r="U52" s="9">
        <f t="shared" si="2"/>
        <v>0.16500000000000004</v>
      </c>
    </row>
    <row r="53" spans="1:21" x14ac:dyDescent="0.3">
      <c r="A53" s="1">
        <v>8590548616334</v>
      </c>
      <c r="C53" s="1">
        <v>2004020255188</v>
      </c>
      <c r="D53" s="1">
        <f t="shared" si="1"/>
        <v>8590548616334</v>
      </c>
      <c r="E53" t="s">
        <v>27</v>
      </c>
      <c r="F53" t="s">
        <v>62</v>
      </c>
      <c r="G53" t="s">
        <v>167</v>
      </c>
      <c r="I53" s="2">
        <v>0.27</v>
      </c>
      <c r="J53" s="3">
        <v>43435</v>
      </c>
      <c r="K53" s="13" t="s">
        <v>8</v>
      </c>
      <c r="L53" s="1">
        <v>1990</v>
      </c>
      <c r="M53" s="3">
        <v>43435</v>
      </c>
      <c r="N53" s="13" t="s">
        <v>8</v>
      </c>
      <c r="O53" s="14">
        <v>1219</v>
      </c>
      <c r="P53" s="33">
        <f t="shared" si="0"/>
        <v>0.22204522613065325</v>
      </c>
      <c r="Q53" s="3">
        <v>43435</v>
      </c>
      <c r="R53" s="13" t="s">
        <v>8</v>
      </c>
      <c r="S53" s="13">
        <v>1990</v>
      </c>
      <c r="T53" s="15">
        <v>1308.3858267716535</v>
      </c>
      <c r="U53" s="9">
        <f t="shared" si="2"/>
        <v>0.16500000000000004</v>
      </c>
    </row>
    <row r="54" spans="1:21" x14ac:dyDescent="0.3">
      <c r="A54" s="1">
        <v>8590548616341</v>
      </c>
      <c r="C54" s="1">
        <v>2004020255189</v>
      </c>
      <c r="D54" s="1">
        <f t="shared" si="1"/>
        <v>8590548616341</v>
      </c>
      <c r="E54" t="s">
        <v>27</v>
      </c>
      <c r="F54" t="s">
        <v>63</v>
      </c>
      <c r="G54" t="s">
        <v>168</v>
      </c>
      <c r="I54" s="2">
        <v>0.27</v>
      </c>
      <c r="J54" s="3">
        <v>43435</v>
      </c>
      <c r="K54" s="13" t="s">
        <v>8</v>
      </c>
      <c r="L54" s="1">
        <v>1990</v>
      </c>
      <c r="M54" s="3">
        <v>43435</v>
      </c>
      <c r="N54" s="13" t="s">
        <v>8</v>
      </c>
      <c r="O54" s="14">
        <v>1219</v>
      </c>
      <c r="P54" s="33">
        <f t="shared" si="0"/>
        <v>0.22204522613065325</v>
      </c>
      <c r="Q54" s="3">
        <v>43435</v>
      </c>
      <c r="R54" s="13" t="s">
        <v>8</v>
      </c>
      <c r="S54" s="13">
        <v>1990</v>
      </c>
      <c r="T54" s="15">
        <v>1308.3858267716535</v>
      </c>
      <c r="U54" s="9">
        <f t="shared" si="2"/>
        <v>0.16500000000000004</v>
      </c>
    </row>
    <row r="55" spans="1:21" x14ac:dyDescent="0.3">
      <c r="A55" s="1">
        <v>8590548616372</v>
      </c>
      <c r="C55" s="1">
        <v>2004020255190</v>
      </c>
      <c r="D55" s="1">
        <f t="shared" si="1"/>
        <v>8590548616372</v>
      </c>
      <c r="E55" t="s">
        <v>27</v>
      </c>
      <c r="F55" t="s">
        <v>64</v>
      </c>
      <c r="G55" t="s">
        <v>169</v>
      </c>
      <c r="I55" s="2">
        <v>0.27</v>
      </c>
      <c r="J55" s="3">
        <v>43435</v>
      </c>
      <c r="K55" s="13" t="s">
        <v>8</v>
      </c>
      <c r="L55" s="1">
        <v>1990</v>
      </c>
      <c r="M55" s="3">
        <v>43435</v>
      </c>
      <c r="N55" s="13" t="s">
        <v>8</v>
      </c>
      <c r="O55" s="14">
        <v>1219</v>
      </c>
      <c r="P55" s="33">
        <f t="shared" si="0"/>
        <v>0.22204522613065325</v>
      </c>
      <c r="Q55" s="3">
        <v>43435</v>
      </c>
      <c r="R55" s="13" t="s">
        <v>8</v>
      </c>
      <c r="S55" s="13">
        <v>1990</v>
      </c>
      <c r="T55" s="15">
        <v>1308.3858267716535</v>
      </c>
      <c r="U55" s="9">
        <f t="shared" si="2"/>
        <v>0.16500000000000004</v>
      </c>
    </row>
    <row r="56" spans="1:21" x14ac:dyDescent="0.3">
      <c r="A56" s="1">
        <v>8590548616532</v>
      </c>
      <c r="C56" s="1">
        <v>2004020255191</v>
      </c>
      <c r="D56" s="1">
        <f t="shared" si="1"/>
        <v>8590548616532</v>
      </c>
      <c r="E56" t="s">
        <v>27</v>
      </c>
      <c r="F56" t="s">
        <v>65</v>
      </c>
      <c r="G56" t="s">
        <v>170</v>
      </c>
      <c r="I56" s="2">
        <v>0.27</v>
      </c>
      <c r="J56" s="3">
        <v>43435</v>
      </c>
      <c r="K56" s="13" t="s">
        <v>8</v>
      </c>
      <c r="L56" s="1">
        <v>1990</v>
      </c>
      <c r="M56" s="3">
        <v>43435</v>
      </c>
      <c r="N56" s="13" t="s">
        <v>8</v>
      </c>
      <c r="O56" s="14">
        <v>1219</v>
      </c>
      <c r="P56" s="33">
        <f t="shared" si="0"/>
        <v>0.22204522613065325</v>
      </c>
      <c r="Q56" s="3">
        <v>43435</v>
      </c>
      <c r="R56" s="13" t="s">
        <v>8</v>
      </c>
      <c r="S56" s="13">
        <v>1990</v>
      </c>
      <c r="T56" s="15">
        <v>1308.3858267716535</v>
      </c>
      <c r="U56" s="9">
        <f t="shared" si="2"/>
        <v>0.16500000000000004</v>
      </c>
    </row>
    <row r="57" spans="1:21" x14ac:dyDescent="0.3">
      <c r="A57" s="1">
        <v>8590548616563</v>
      </c>
      <c r="C57" s="1">
        <v>2004020255192</v>
      </c>
      <c r="D57" s="1">
        <f t="shared" si="1"/>
        <v>8590548616563</v>
      </c>
      <c r="E57" t="s">
        <v>27</v>
      </c>
      <c r="F57" t="s">
        <v>66</v>
      </c>
      <c r="G57" t="s">
        <v>171</v>
      </c>
      <c r="I57" s="2">
        <v>0.27</v>
      </c>
      <c r="J57" s="3">
        <v>43435</v>
      </c>
      <c r="K57" s="13" t="s">
        <v>8</v>
      </c>
      <c r="L57" s="1">
        <v>1990</v>
      </c>
      <c r="M57" s="3">
        <v>43435</v>
      </c>
      <c r="N57" s="13" t="s">
        <v>8</v>
      </c>
      <c r="O57" s="14">
        <v>1219</v>
      </c>
      <c r="P57" s="33">
        <f t="shared" si="0"/>
        <v>0.22204522613065325</v>
      </c>
      <c r="Q57" s="3">
        <v>43435</v>
      </c>
      <c r="R57" s="13" t="s">
        <v>8</v>
      </c>
      <c r="S57" s="13">
        <v>1990</v>
      </c>
      <c r="T57" s="15">
        <v>1308.3858267716535</v>
      </c>
      <c r="U57" s="9">
        <f t="shared" si="2"/>
        <v>0.16500000000000004</v>
      </c>
    </row>
    <row r="58" spans="1:21" x14ac:dyDescent="0.3">
      <c r="A58" s="1">
        <v>8590548616570</v>
      </c>
      <c r="C58" s="1">
        <v>2004020255193</v>
      </c>
      <c r="D58" s="1">
        <f t="shared" si="1"/>
        <v>8590548616570</v>
      </c>
      <c r="E58" t="s">
        <v>27</v>
      </c>
      <c r="F58" t="s">
        <v>67</v>
      </c>
      <c r="G58" t="s">
        <v>172</v>
      </c>
      <c r="I58" s="2">
        <v>0.27</v>
      </c>
      <c r="J58" s="3">
        <v>43435</v>
      </c>
      <c r="K58" s="13" t="s">
        <v>8</v>
      </c>
      <c r="L58" s="1">
        <v>1990</v>
      </c>
      <c r="M58" s="3">
        <v>43435</v>
      </c>
      <c r="N58" s="13" t="s">
        <v>8</v>
      </c>
      <c r="O58" s="14">
        <v>1219</v>
      </c>
      <c r="P58" s="33">
        <f t="shared" si="0"/>
        <v>0.22204522613065325</v>
      </c>
      <c r="Q58" s="3">
        <v>43435</v>
      </c>
      <c r="R58" s="13" t="s">
        <v>8</v>
      </c>
      <c r="S58" s="13">
        <v>1990</v>
      </c>
      <c r="T58" s="15">
        <v>1308.3858267716535</v>
      </c>
      <c r="U58" s="9">
        <f t="shared" si="2"/>
        <v>0.16500000000000004</v>
      </c>
    </row>
    <row r="59" spans="1:21" s="41" customFormat="1" x14ac:dyDescent="0.3">
      <c r="A59" s="49">
        <v>5996514050592</v>
      </c>
      <c r="B59" s="45"/>
      <c r="C59" s="49">
        <v>2004020255194</v>
      </c>
      <c r="D59" s="49">
        <f t="shared" si="1"/>
        <v>5996514050592</v>
      </c>
      <c r="E59" s="41" t="s">
        <v>26</v>
      </c>
      <c r="F59" s="41" t="s">
        <v>68</v>
      </c>
      <c r="G59" s="41" t="s">
        <v>173</v>
      </c>
      <c r="I59" s="42">
        <v>0.27</v>
      </c>
      <c r="J59" s="43">
        <v>43435</v>
      </c>
      <c r="K59" s="44" t="s">
        <v>8</v>
      </c>
      <c r="L59" s="54">
        <v>999</v>
      </c>
      <c r="M59" s="43">
        <v>43435</v>
      </c>
      <c r="N59" s="44" t="s">
        <v>8</v>
      </c>
      <c r="O59" s="55">
        <f t="shared" ref="O59" si="5">L59/1.27*0.71</f>
        <v>558.49606299212599</v>
      </c>
      <c r="P59" s="46">
        <f t="shared" si="0"/>
        <v>0.28999999999999992</v>
      </c>
      <c r="Q59" s="43">
        <v>43435</v>
      </c>
      <c r="R59" s="44" t="s">
        <v>8</v>
      </c>
      <c r="S59" s="44">
        <v>999</v>
      </c>
      <c r="T59" s="45">
        <f>S59/1.27*0.835</f>
        <v>656.82283464566922</v>
      </c>
      <c r="U59" s="56">
        <f t="shared" si="2"/>
        <v>0.16500000000000004</v>
      </c>
    </row>
    <row r="60" spans="1:21" x14ac:dyDescent="0.3">
      <c r="A60" s="1">
        <v>5996514050479</v>
      </c>
      <c r="C60" s="1">
        <v>2004020255195</v>
      </c>
      <c r="D60" s="1">
        <f t="shared" si="1"/>
        <v>5996514050479</v>
      </c>
      <c r="E60" t="s">
        <v>26</v>
      </c>
      <c r="F60" t="s">
        <v>69</v>
      </c>
      <c r="G60" t="s">
        <v>174</v>
      </c>
      <c r="I60" s="2">
        <v>0.27</v>
      </c>
      <c r="J60" s="3">
        <v>43435</v>
      </c>
      <c r="K60" s="13" t="s">
        <v>8</v>
      </c>
      <c r="L60" s="1">
        <v>2990</v>
      </c>
      <c r="M60" s="3">
        <v>43435</v>
      </c>
      <c r="N60" s="13" t="s">
        <v>8</v>
      </c>
      <c r="O60" s="14">
        <f t="shared" ref="O60:O64" si="6">L60/1.27*0.71</f>
        <v>1671.5748031496062</v>
      </c>
      <c r="P60" s="33">
        <f t="shared" si="0"/>
        <v>0.29000000000000004</v>
      </c>
      <c r="Q60" s="3">
        <v>43435</v>
      </c>
      <c r="R60" s="13" t="s">
        <v>8</v>
      </c>
      <c r="S60" s="13">
        <v>2990</v>
      </c>
      <c r="T60" s="15">
        <v>1965.8661417322833</v>
      </c>
      <c r="U60" s="9">
        <f t="shared" si="2"/>
        <v>0.16500000000000004</v>
      </c>
    </row>
    <row r="61" spans="1:21" x14ac:dyDescent="0.3">
      <c r="A61" s="1">
        <v>5996514049855</v>
      </c>
      <c r="C61" s="1">
        <v>2004020255196</v>
      </c>
      <c r="D61" s="1">
        <f t="shared" si="1"/>
        <v>5996514049855</v>
      </c>
      <c r="E61" t="s">
        <v>26</v>
      </c>
      <c r="F61" t="s">
        <v>70</v>
      </c>
      <c r="G61" t="s">
        <v>175</v>
      </c>
      <c r="I61" s="2">
        <v>0.27</v>
      </c>
      <c r="J61" s="3">
        <v>43435</v>
      </c>
      <c r="K61" s="13" t="s">
        <v>8</v>
      </c>
      <c r="L61" s="1">
        <v>2990</v>
      </c>
      <c r="M61" s="3">
        <v>43435</v>
      </c>
      <c r="N61" s="13" t="s">
        <v>8</v>
      </c>
      <c r="O61" s="14">
        <f t="shared" si="6"/>
        <v>1671.5748031496062</v>
      </c>
      <c r="P61" s="33">
        <f t="shared" si="0"/>
        <v>0.29000000000000004</v>
      </c>
      <c r="Q61" s="3">
        <v>43435</v>
      </c>
      <c r="R61" s="13" t="s">
        <v>8</v>
      </c>
      <c r="S61" s="13">
        <v>2990</v>
      </c>
      <c r="T61" s="15">
        <v>1965.8661417322833</v>
      </c>
      <c r="U61" s="9">
        <f t="shared" si="2"/>
        <v>0.16500000000000004</v>
      </c>
    </row>
    <row r="62" spans="1:21" x14ac:dyDescent="0.3">
      <c r="A62" s="1">
        <v>5996514050448</v>
      </c>
      <c r="C62" s="1">
        <v>2004020255197</v>
      </c>
      <c r="D62" s="1">
        <f t="shared" si="1"/>
        <v>5996514050448</v>
      </c>
      <c r="E62" t="s">
        <v>26</v>
      </c>
      <c r="F62" t="s">
        <v>71</v>
      </c>
      <c r="G62" t="s">
        <v>176</v>
      </c>
      <c r="I62" s="2">
        <v>0.27</v>
      </c>
      <c r="J62" s="3">
        <v>43435</v>
      </c>
      <c r="K62" s="13" t="s">
        <v>8</v>
      </c>
      <c r="L62" s="1">
        <v>2990</v>
      </c>
      <c r="M62" s="3">
        <v>43435</v>
      </c>
      <c r="N62" s="13" t="s">
        <v>8</v>
      </c>
      <c r="O62" s="14">
        <f t="shared" si="6"/>
        <v>1671.5748031496062</v>
      </c>
      <c r="P62" s="33">
        <f t="shared" si="0"/>
        <v>0.29000000000000004</v>
      </c>
      <c r="Q62" s="3">
        <v>43435</v>
      </c>
      <c r="R62" s="13" t="s">
        <v>8</v>
      </c>
      <c r="S62" s="13">
        <v>2990</v>
      </c>
      <c r="T62" s="15">
        <v>1965.8661417322833</v>
      </c>
      <c r="U62" s="9">
        <f t="shared" si="2"/>
        <v>0.16500000000000004</v>
      </c>
    </row>
    <row r="63" spans="1:21" x14ac:dyDescent="0.3">
      <c r="A63" s="1">
        <v>5996514050455</v>
      </c>
      <c r="C63" s="1">
        <v>2004020255198</v>
      </c>
      <c r="D63" s="1">
        <f t="shared" si="1"/>
        <v>5996514050455</v>
      </c>
      <c r="E63" t="s">
        <v>26</v>
      </c>
      <c r="F63" t="s">
        <v>72</v>
      </c>
      <c r="G63" t="s">
        <v>177</v>
      </c>
      <c r="I63" s="2">
        <v>0.27</v>
      </c>
      <c r="J63" s="3">
        <v>43435</v>
      </c>
      <c r="K63" s="13" t="s">
        <v>8</v>
      </c>
      <c r="L63" s="1">
        <v>2990</v>
      </c>
      <c r="M63" s="3">
        <v>43435</v>
      </c>
      <c r="N63" s="13" t="s">
        <v>8</v>
      </c>
      <c r="O63" s="14">
        <f t="shared" si="6"/>
        <v>1671.5748031496062</v>
      </c>
      <c r="P63" s="33">
        <f t="shared" si="0"/>
        <v>0.29000000000000004</v>
      </c>
      <c r="Q63" s="3">
        <v>43435</v>
      </c>
      <c r="R63" s="13" t="s">
        <v>8</v>
      </c>
      <c r="S63" s="13">
        <v>2990</v>
      </c>
      <c r="T63" s="15">
        <v>1965.8661417322833</v>
      </c>
      <c r="U63" s="9">
        <f t="shared" si="2"/>
        <v>0.16500000000000004</v>
      </c>
    </row>
    <row r="64" spans="1:21" x14ac:dyDescent="0.3">
      <c r="A64" s="1">
        <v>5996514051087</v>
      </c>
      <c r="C64" s="1">
        <v>2004020255199</v>
      </c>
      <c r="D64" s="1">
        <f t="shared" si="1"/>
        <v>5996514051087</v>
      </c>
      <c r="E64" t="s">
        <v>26</v>
      </c>
      <c r="F64" t="s">
        <v>73</v>
      </c>
      <c r="G64" t="s">
        <v>178</v>
      </c>
      <c r="I64" s="2">
        <v>0.27</v>
      </c>
      <c r="J64" s="3">
        <v>43435</v>
      </c>
      <c r="K64" s="13" t="s">
        <v>8</v>
      </c>
      <c r="L64" s="1">
        <v>3990</v>
      </c>
      <c r="M64" s="3">
        <v>43435</v>
      </c>
      <c r="N64" s="13" t="s">
        <v>8</v>
      </c>
      <c r="O64" s="14">
        <f t="shared" si="6"/>
        <v>2230.6299212598424</v>
      </c>
      <c r="P64" s="33">
        <f t="shared" si="0"/>
        <v>0.29000000000000004</v>
      </c>
      <c r="Q64" s="3">
        <v>43435</v>
      </c>
      <c r="R64" s="13" t="s">
        <v>8</v>
      </c>
      <c r="S64" s="13">
        <v>3990</v>
      </c>
      <c r="T64" s="15">
        <v>2623.3464566929133</v>
      </c>
      <c r="U64" s="9">
        <f t="shared" si="2"/>
        <v>0.16500000000000004</v>
      </c>
    </row>
    <row r="65" spans="1:21" x14ac:dyDescent="0.3">
      <c r="A65" s="1">
        <v>8590548616471</v>
      </c>
      <c r="C65" s="1">
        <v>2004020255200</v>
      </c>
      <c r="D65" s="1">
        <f t="shared" si="1"/>
        <v>8590548616471</v>
      </c>
      <c r="E65" t="s">
        <v>27</v>
      </c>
      <c r="F65" t="s">
        <v>74</v>
      </c>
      <c r="G65" t="s">
        <v>179</v>
      </c>
      <c r="I65" s="2">
        <v>0.27</v>
      </c>
      <c r="J65" s="3">
        <v>43435</v>
      </c>
      <c r="K65" s="13" t="s">
        <v>8</v>
      </c>
      <c r="L65" s="1">
        <v>1990</v>
      </c>
      <c r="M65" s="3">
        <v>43435</v>
      </c>
      <c r="N65" s="13" t="s">
        <v>8</v>
      </c>
      <c r="O65" s="14">
        <v>1219</v>
      </c>
      <c r="P65" s="33">
        <f t="shared" si="0"/>
        <v>0.22204522613065325</v>
      </c>
      <c r="Q65" s="3">
        <v>43435</v>
      </c>
      <c r="R65" s="13" t="s">
        <v>8</v>
      </c>
      <c r="S65" s="13">
        <v>1990</v>
      </c>
      <c r="T65" s="15">
        <v>1308.3858267716535</v>
      </c>
      <c r="U65" s="9">
        <f t="shared" si="2"/>
        <v>0.16500000000000004</v>
      </c>
    </row>
    <row r="66" spans="1:21" x14ac:dyDescent="0.3">
      <c r="A66" s="1">
        <v>8590548616488</v>
      </c>
      <c r="C66" s="1">
        <v>2004020255201</v>
      </c>
      <c r="D66" s="1">
        <f t="shared" si="1"/>
        <v>8590548616488</v>
      </c>
      <c r="E66" t="s">
        <v>27</v>
      </c>
      <c r="F66" t="s">
        <v>75</v>
      </c>
      <c r="G66" t="s">
        <v>180</v>
      </c>
      <c r="I66" s="2">
        <v>0.27</v>
      </c>
      <c r="J66" s="3">
        <v>43435</v>
      </c>
      <c r="K66" s="13" t="s">
        <v>8</v>
      </c>
      <c r="L66" s="1">
        <v>1990</v>
      </c>
      <c r="M66" s="3">
        <v>43435</v>
      </c>
      <c r="N66" s="13" t="s">
        <v>8</v>
      </c>
      <c r="O66" s="14">
        <v>1219</v>
      </c>
      <c r="P66" s="33">
        <f t="shared" si="0"/>
        <v>0.22204522613065325</v>
      </c>
      <c r="Q66" s="3">
        <v>43435</v>
      </c>
      <c r="R66" s="13" t="s">
        <v>8</v>
      </c>
      <c r="S66" s="13">
        <v>1990</v>
      </c>
      <c r="T66" s="15">
        <v>1308.3858267716535</v>
      </c>
      <c r="U66" s="9">
        <f t="shared" si="2"/>
        <v>0.16500000000000004</v>
      </c>
    </row>
    <row r="67" spans="1:21" x14ac:dyDescent="0.3">
      <c r="A67" s="1">
        <v>8590548616303</v>
      </c>
      <c r="C67" s="1">
        <v>2004020255202</v>
      </c>
      <c r="D67" s="1">
        <f t="shared" si="1"/>
        <v>8590548616303</v>
      </c>
      <c r="E67" t="s">
        <v>27</v>
      </c>
      <c r="F67" t="s">
        <v>76</v>
      </c>
      <c r="G67" t="s">
        <v>181</v>
      </c>
      <c r="I67" s="2">
        <v>0.27</v>
      </c>
      <c r="J67" s="3">
        <v>43435</v>
      </c>
      <c r="K67" s="13" t="s">
        <v>8</v>
      </c>
      <c r="L67" s="1">
        <v>1990</v>
      </c>
      <c r="M67" s="3">
        <v>43435</v>
      </c>
      <c r="N67" s="13" t="s">
        <v>8</v>
      </c>
      <c r="O67" s="14">
        <v>1219</v>
      </c>
      <c r="P67" s="33">
        <f t="shared" si="0"/>
        <v>0.22204522613065325</v>
      </c>
      <c r="Q67" s="3">
        <v>43435</v>
      </c>
      <c r="R67" s="13" t="s">
        <v>8</v>
      </c>
      <c r="S67" s="13">
        <v>1990</v>
      </c>
      <c r="T67" s="15">
        <v>1308.3858267716535</v>
      </c>
      <c r="U67" s="9">
        <f t="shared" si="2"/>
        <v>0.16500000000000004</v>
      </c>
    </row>
    <row r="68" spans="1:21" x14ac:dyDescent="0.3">
      <c r="A68" s="1">
        <v>8590548616310</v>
      </c>
      <c r="C68" s="1">
        <v>2004020255203</v>
      </c>
      <c r="D68" s="1">
        <f t="shared" si="1"/>
        <v>8590548616310</v>
      </c>
      <c r="E68" t="s">
        <v>27</v>
      </c>
      <c r="F68" t="s">
        <v>77</v>
      </c>
      <c r="G68" t="s">
        <v>182</v>
      </c>
      <c r="I68" s="2">
        <v>0.27</v>
      </c>
      <c r="J68" s="3">
        <v>43435</v>
      </c>
      <c r="K68" s="13" t="s">
        <v>8</v>
      </c>
      <c r="L68" s="1">
        <v>1990</v>
      </c>
      <c r="M68" s="3">
        <v>43435</v>
      </c>
      <c r="N68" s="13" t="s">
        <v>8</v>
      </c>
      <c r="O68" s="14">
        <v>1219</v>
      </c>
      <c r="P68" s="33">
        <f t="shared" si="0"/>
        <v>0.22204522613065325</v>
      </c>
      <c r="Q68" s="3">
        <v>43435</v>
      </c>
      <c r="R68" s="13" t="s">
        <v>8</v>
      </c>
      <c r="S68" s="13">
        <v>1990</v>
      </c>
      <c r="T68" s="15">
        <v>1308.3858267716535</v>
      </c>
      <c r="U68" s="9">
        <f t="shared" si="2"/>
        <v>0.16500000000000004</v>
      </c>
    </row>
    <row r="69" spans="1:21" x14ac:dyDescent="0.3">
      <c r="A69" s="1">
        <v>8590548616327</v>
      </c>
      <c r="C69" s="1">
        <v>2004020255204</v>
      </c>
      <c r="D69" s="1">
        <f t="shared" si="1"/>
        <v>8590548616327</v>
      </c>
      <c r="E69" t="s">
        <v>27</v>
      </c>
      <c r="F69" t="s">
        <v>78</v>
      </c>
      <c r="G69" t="s">
        <v>183</v>
      </c>
      <c r="I69" s="2">
        <v>0.27</v>
      </c>
      <c r="J69" s="3">
        <v>43435</v>
      </c>
      <c r="K69" s="13" t="s">
        <v>8</v>
      </c>
      <c r="L69" s="1">
        <v>1990</v>
      </c>
      <c r="M69" s="3">
        <v>43435</v>
      </c>
      <c r="N69" s="13" t="s">
        <v>8</v>
      </c>
      <c r="O69" s="14">
        <v>1219</v>
      </c>
      <c r="P69" s="33">
        <f t="shared" si="0"/>
        <v>0.22204522613065325</v>
      </c>
      <c r="Q69" s="3">
        <v>43435</v>
      </c>
      <c r="R69" s="13" t="s">
        <v>8</v>
      </c>
      <c r="S69" s="13">
        <v>1990</v>
      </c>
      <c r="T69" s="15">
        <v>1308.3858267716535</v>
      </c>
      <c r="U69" s="9">
        <f t="shared" si="2"/>
        <v>0.16500000000000004</v>
      </c>
    </row>
    <row r="70" spans="1:21" x14ac:dyDescent="0.3">
      <c r="A70" s="1">
        <v>8590548616358</v>
      </c>
      <c r="C70" s="1">
        <v>2004020255205</v>
      </c>
      <c r="D70" s="1">
        <f t="shared" si="1"/>
        <v>8590548616358</v>
      </c>
      <c r="E70" t="s">
        <v>27</v>
      </c>
      <c r="F70" t="s">
        <v>79</v>
      </c>
      <c r="G70" t="s">
        <v>184</v>
      </c>
      <c r="I70" s="2">
        <v>0.27</v>
      </c>
      <c r="J70" s="3">
        <v>43435</v>
      </c>
      <c r="K70" s="13" t="s">
        <v>8</v>
      </c>
      <c r="L70" s="1">
        <v>1990</v>
      </c>
      <c r="M70" s="3">
        <v>43435</v>
      </c>
      <c r="N70" s="13" t="s">
        <v>8</v>
      </c>
      <c r="O70" s="14">
        <v>1219</v>
      </c>
      <c r="P70" s="33">
        <f t="shared" si="0"/>
        <v>0.22204522613065325</v>
      </c>
      <c r="Q70" s="3">
        <v>43435</v>
      </c>
      <c r="R70" s="13" t="s">
        <v>8</v>
      </c>
      <c r="S70" s="13">
        <v>1990</v>
      </c>
      <c r="T70" s="15">
        <v>1308.3858267716535</v>
      </c>
      <c r="U70" s="9">
        <f t="shared" si="2"/>
        <v>0.16500000000000004</v>
      </c>
    </row>
    <row r="71" spans="1:21" x14ac:dyDescent="0.3">
      <c r="A71" s="1">
        <v>5999886114770</v>
      </c>
      <c r="C71" s="1">
        <v>2004020255206</v>
      </c>
      <c r="D71" s="1">
        <f t="shared" si="1"/>
        <v>5999886114770</v>
      </c>
      <c r="E71" t="s">
        <v>28</v>
      </c>
      <c r="F71" t="s">
        <v>80</v>
      </c>
      <c r="G71" t="s">
        <v>185</v>
      </c>
      <c r="I71" s="2">
        <v>0.27</v>
      </c>
      <c r="J71" s="3">
        <v>43435</v>
      </c>
      <c r="K71" s="13" t="s">
        <v>8</v>
      </c>
      <c r="L71" s="1">
        <v>3490</v>
      </c>
      <c r="M71" s="3">
        <v>43435</v>
      </c>
      <c r="N71" s="13" t="s">
        <v>8</v>
      </c>
      <c r="O71" s="14">
        <v>1896.14</v>
      </c>
      <c r="P71" s="33">
        <f t="shared" si="0"/>
        <v>0.31000063037249281</v>
      </c>
      <c r="Q71" s="3">
        <v>43435</v>
      </c>
      <c r="R71" s="13" t="s">
        <v>8</v>
      </c>
      <c r="S71" s="13">
        <v>3490</v>
      </c>
      <c r="T71" s="15">
        <v>2294.6062992125985</v>
      </c>
      <c r="U71" s="9">
        <f t="shared" si="2"/>
        <v>0.16499999999999992</v>
      </c>
    </row>
    <row r="72" spans="1:21" x14ac:dyDescent="0.3">
      <c r="A72" s="1">
        <v>5948221490192</v>
      </c>
      <c r="C72" s="1">
        <v>2004020257543</v>
      </c>
      <c r="D72" s="1">
        <v>5948221490192</v>
      </c>
      <c r="E72" t="s">
        <v>27</v>
      </c>
      <c r="F72" t="s">
        <v>85</v>
      </c>
      <c r="G72" t="s">
        <v>186</v>
      </c>
      <c r="I72" s="2">
        <v>0.27</v>
      </c>
      <c r="J72" s="3">
        <v>43466</v>
      </c>
      <c r="K72" s="13" t="s">
        <v>8</v>
      </c>
      <c r="L72" s="1">
        <f>VLOOKUP(D72,[1]Sheet1!$A$54:$F$76,5,FALSE)</f>
        <v>3290</v>
      </c>
      <c r="M72" s="3">
        <v>43466</v>
      </c>
      <c r="N72" s="13" t="s">
        <v>8</v>
      </c>
      <c r="O72" s="14">
        <v>2015</v>
      </c>
      <c r="P72" s="33">
        <f t="shared" si="0"/>
        <v>0.22217325227963525</v>
      </c>
      <c r="Q72" s="3">
        <v>43466</v>
      </c>
      <c r="R72" s="13" t="s">
        <v>8</v>
      </c>
      <c r="S72" s="13">
        <v>3290</v>
      </c>
      <c r="T72" s="15">
        <v>2163.1102362204724</v>
      </c>
      <c r="U72" s="9">
        <f t="shared" si="2"/>
        <v>0.16499999999999992</v>
      </c>
    </row>
    <row r="73" spans="1:21" x14ac:dyDescent="0.3">
      <c r="A73" s="1">
        <v>5948221491588</v>
      </c>
      <c r="C73" s="1">
        <v>2004020257544</v>
      </c>
      <c r="D73" s="1">
        <v>5948221491588</v>
      </c>
      <c r="E73" t="s">
        <v>27</v>
      </c>
      <c r="F73" t="s">
        <v>86</v>
      </c>
      <c r="G73" t="s">
        <v>187</v>
      </c>
      <c r="I73" s="2">
        <v>0.27</v>
      </c>
      <c r="J73" s="3">
        <v>43466</v>
      </c>
      <c r="K73" s="13" t="s">
        <v>8</v>
      </c>
      <c r="L73" s="1">
        <f>VLOOKUP(D73,[1]Sheet1!$A$54:$F$76,5,FALSE)</f>
        <v>3290</v>
      </c>
      <c r="M73" s="3">
        <v>43466</v>
      </c>
      <c r="N73" s="13" t="s">
        <v>8</v>
      </c>
      <c r="O73" s="14">
        <v>2015</v>
      </c>
      <c r="P73" s="33">
        <f t="shared" si="0"/>
        <v>0.22217325227963525</v>
      </c>
      <c r="Q73" s="3">
        <v>43466</v>
      </c>
      <c r="R73" s="13" t="s">
        <v>8</v>
      </c>
      <c r="S73" s="13">
        <v>3290</v>
      </c>
      <c r="T73" s="15">
        <v>2163.1102362204724</v>
      </c>
      <c r="U73" s="9">
        <f t="shared" si="2"/>
        <v>0.16499999999999992</v>
      </c>
    </row>
    <row r="74" spans="1:21" x14ac:dyDescent="0.3">
      <c r="A74" s="1">
        <v>8590548614767</v>
      </c>
      <c r="C74" s="1">
        <v>2004020257545</v>
      </c>
      <c r="D74" s="1">
        <v>8590548614767</v>
      </c>
      <c r="E74" t="s">
        <v>27</v>
      </c>
      <c r="F74" t="s">
        <v>87</v>
      </c>
      <c r="G74" t="s">
        <v>188</v>
      </c>
      <c r="I74" s="2">
        <v>0.27</v>
      </c>
      <c r="J74" s="3">
        <v>43466</v>
      </c>
      <c r="K74" s="13" t="s">
        <v>8</v>
      </c>
      <c r="L74" s="1">
        <f>VLOOKUP(D74,[1]Sheet1!$A$54:$F$76,5,FALSE)</f>
        <v>3290</v>
      </c>
      <c r="M74" s="3">
        <v>43466</v>
      </c>
      <c r="N74" s="13" t="s">
        <v>8</v>
      </c>
      <c r="O74" s="14">
        <v>2015</v>
      </c>
      <c r="P74" s="33">
        <f t="shared" si="0"/>
        <v>0.22217325227963525</v>
      </c>
      <c r="Q74" s="3">
        <v>43466</v>
      </c>
      <c r="R74" s="13" t="s">
        <v>8</v>
      </c>
      <c r="S74" s="13">
        <v>3290</v>
      </c>
      <c r="T74" s="15">
        <v>2163.1102362204724</v>
      </c>
      <c r="U74" s="9">
        <f t="shared" si="2"/>
        <v>0.16499999999999992</v>
      </c>
    </row>
    <row r="75" spans="1:21" x14ac:dyDescent="0.3">
      <c r="A75" s="1">
        <v>8590548610127</v>
      </c>
      <c r="C75" s="1">
        <v>2004020257546</v>
      </c>
      <c r="D75" s="1">
        <v>8590548610127</v>
      </c>
      <c r="E75" t="s">
        <v>27</v>
      </c>
      <c r="F75" t="s">
        <v>88</v>
      </c>
      <c r="G75" t="s">
        <v>189</v>
      </c>
      <c r="I75" s="2">
        <v>0.27</v>
      </c>
      <c r="J75" s="3">
        <v>43466</v>
      </c>
      <c r="K75" s="13" t="s">
        <v>8</v>
      </c>
      <c r="L75" s="1">
        <f>VLOOKUP(D75,[1]Sheet1!$A$54:$F$76,5,FALSE)</f>
        <v>999</v>
      </c>
      <c r="M75" s="3">
        <v>43466</v>
      </c>
      <c r="N75" s="13" t="s">
        <v>8</v>
      </c>
      <c r="O75" s="14">
        <v>612</v>
      </c>
      <c r="P75" s="33">
        <f t="shared" si="0"/>
        <v>0.22198198198198194</v>
      </c>
      <c r="Q75" s="3">
        <v>43466</v>
      </c>
      <c r="R75" s="13" t="s">
        <v>8</v>
      </c>
      <c r="S75" s="13">
        <v>999</v>
      </c>
      <c r="T75" s="15">
        <v>656.82283464566922</v>
      </c>
      <c r="U75" s="9">
        <f t="shared" si="2"/>
        <v>0.16500000000000004</v>
      </c>
    </row>
    <row r="76" spans="1:21" x14ac:dyDescent="0.3">
      <c r="A76" s="1">
        <v>8590548610578</v>
      </c>
      <c r="C76" s="1">
        <v>2004020257547</v>
      </c>
      <c r="D76" s="1">
        <v>8590548610578</v>
      </c>
      <c r="E76" t="s">
        <v>27</v>
      </c>
      <c r="F76" t="s">
        <v>89</v>
      </c>
      <c r="G76" t="s">
        <v>190</v>
      </c>
      <c r="I76" s="2">
        <v>0.27</v>
      </c>
      <c r="J76" s="3">
        <v>43466</v>
      </c>
      <c r="K76" s="13" t="s">
        <v>8</v>
      </c>
      <c r="L76" s="1">
        <f>VLOOKUP(D76,[1]Sheet1!$A$54:$F$76,5,FALSE)</f>
        <v>999</v>
      </c>
      <c r="M76" s="3">
        <v>43466</v>
      </c>
      <c r="N76" s="13" t="s">
        <v>8</v>
      </c>
      <c r="O76" s="14">
        <v>612</v>
      </c>
      <c r="P76" s="33">
        <f t="shared" si="0"/>
        <v>0.22198198198198194</v>
      </c>
      <c r="Q76" s="3">
        <v>43466</v>
      </c>
      <c r="R76" s="13" t="s">
        <v>8</v>
      </c>
      <c r="S76" s="13">
        <v>999</v>
      </c>
      <c r="T76" s="15">
        <v>656.82283464566922</v>
      </c>
      <c r="U76" s="9">
        <f t="shared" si="2"/>
        <v>0.16500000000000004</v>
      </c>
    </row>
    <row r="77" spans="1:21" x14ac:dyDescent="0.3">
      <c r="A77" s="1">
        <v>8590548610585</v>
      </c>
      <c r="C77" s="1">
        <v>2004020257548</v>
      </c>
      <c r="D77" s="1">
        <v>8590548610585</v>
      </c>
      <c r="E77" t="s">
        <v>27</v>
      </c>
      <c r="F77" t="s">
        <v>90</v>
      </c>
      <c r="G77" t="s">
        <v>191</v>
      </c>
      <c r="I77" s="2">
        <v>0.27</v>
      </c>
      <c r="J77" s="3">
        <v>43466</v>
      </c>
      <c r="K77" s="13" t="s">
        <v>8</v>
      </c>
      <c r="L77" s="1">
        <f>VLOOKUP(D77,[1]Sheet1!$A$54:$F$76,5,FALSE)</f>
        <v>999</v>
      </c>
      <c r="M77" s="3">
        <v>43466</v>
      </c>
      <c r="N77" s="13" t="s">
        <v>8</v>
      </c>
      <c r="O77" s="14">
        <v>612</v>
      </c>
      <c r="P77" s="33">
        <f t="shared" si="0"/>
        <v>0.22198198198198194</v>
      </c>
      <c r="Q77" s="3">
        <v>43466</v>
      </c>
      <c r="R77" s="13" t="s">
        <v>8</v>
      </c>
      <c r="S77" s="13">
        <v>999</v>
      </c>
      <c r="T77" s="15">
        <v>656.82283464566922</v>
      </c>
      <c r="U77" s="9">
        <f t="shared" si="2"/>
        <v>0.16500000000000004</v>
      </c>
    </row>
    <row r="78" spans="1:21" x14ac:dyDescent="0.3">
      <c r="A78" s="1">
        <v>8590548610349</v>
      </c>
      <c r="C78" s="1">
        <v>2004020257549</v>
      </c>
      <c r="D78" s="1">
        <v>8590548610349</v>
      </c>
      <c r="E78" t="s">
        <v>27</v>
      </c>
      <c r="F78" t="s">
        <v>91</v>
      </c>
      <c r="G78" t="s">
        <v>192</v>
      </c>
      <c r="I78" s="2">
        <v>0.27</v>
      </c>
      <c r="J78" s="3">
        <v>43466</v>
      </c>
      <c r="K78" s="13" t="s">
        <v>8</v>
      </c>
      <c r="L78" s="1">
        <f>VLOOKUP(D78,[1]Sheet1!$A$54:$F$76,5,FALSE)</f>
        <v>999</v>
      </c>
      <c r="M78" s="3">
        <v>43466</v>
      </c>
      <c r="N78" s="13" t="s">
        <v>8</v>
      </c>
      <c r="O78" s="14">
        <v>612</v>
      </c>
      <c r="P78" s="33">
        <f t="shared" si="0"/>
        <v>0.22198198198198194</v>
      </c>
      <c r="Q78" s="3">
        <v>43466</v>
      </c>
      <c r="R78" s="13" t="s">
        <v>8</v>
      </c>
      <c r="S78" s="13">
        <v>999</v>
      </c>
      <c r="T78" s="15">
        <v>656.82283464566922</v>
      </c>
      <c r="U78" s="9">
        <f t="shared" si="2"/>
        <v>0.16500000000000004</v>
      </c>
    </row>
    <row r="79" spans="1:21" x14ac:dyDescent="0.3">
      <c r="A79" s="1">
        <v>8590548617065</v>
      </c>
      <c r="C79" s="1">
        <v>2004020257550</v>
      </c>
      <c r="D79" s="1">
        <v>8590548617065</v>
      </c>
      <c r="E79" t="s">
        <v>27</v>
      </c>
      <c r="F79" t="s">
        <v>92</v>
      </c>
      <c r="G79" t="s">
        <v>193</v>
      </c>
      <c r="I79" s="2">
        <v>0.27</v>
      </c>
      <c r="J79" s="3">
        <v>43466</v>
      </c>
      <c r="K79" s="13" t="s">
        <v>8</v>
      </c>
      <c r="L79" s="1">
        <v>1990</v>
      </c>
      <c r="M79" s="3">
        <v>43466</v>
      </c>
      <c r="N79" s="13" t="s">
        <v>8</v>
      </c>
      <c r="O79" s="14">
        <v>1219</v>
      </c>
      <c r="P79" s="33">
        <f t="shared" si="0"/>
        <v>0.22204522613065325</v>
      </c>
      <c r="Q79" s="3">
        <v>43466</v>
      </c>
      <c r="R79" s="13" t="s">
        <v>8</v>
      </c>
      <c r="S79" s="13">
        <v>1990</v>
      </c>
      <c r="T79" s="15">
        <v>1308.38582677165</v>
      </c>
      <c r="U79" s="9">
        <f t="shared" si="2"/>
        <v>0.16500000000000226</v>
      </c>
    </row>
    <row r="80" spans="1:21" x14ac:dyDescent="0.3">
      <c r="A80" s="1">
        <v>5948221491809</v>
      </c>
      <c r="C80" s="1">
        <v>2004020257551</v>
      </c>
      <c r="D80" s="1">
        <v>5948221491809</v>
      </c>
      <c r="E80" t="s">
        <v>27</v>
      </c>
      <c r="F80" t="s">
        <v>93</v>
      </c>
      <c r="G80" t="s">
        <v>194</v>
      </c>
      <c r="I80" s="2">
        <v>0.27</v>
      </c>
      <c r="J80" s="3">
        <v>43466</v>
      </c>
      <c r="K80" s="13" t="s">
        <v>8</v>
      </c>
      <c r="L80" s="1">
        <f>VLOOKUP(D80,[1]Sheet1!$A$54:$F$76,5,FALSE)</f>
        <v>999</v>
      </c>
      <c r="M80" s="3">
        <v>43466</v>
      </c>
      <c r="N80" s="13" t="s">
        <v>8</v>
      </c>
      <c r="O80" s="14">
        <v>612</v>
      </c>
      <c r="P80" s="33">
        <f t="shared" si="0"/>
        <v>0.22198198198198194</v>
      </c>
      <c r="Q80" s="3">
        <v>43466</v>
      </c>
      <c r="R80" s="13" t="s">
        <v>8</v>
      </c>
      <c r="S80" s="13">
        <v>999</v>
      </c>
      <c r="T80" s="15">
        <v>656.82283464566922</v>
      </c>
      <c r="U80" s="9">
        <f t="shared" si="2"/>
        <v>0.16500000000000004</v>
      </c>
    </row>
    <row r="81" spans="1:21" x14ac:dyDescent="0.3">
      <c r="A81" s="1">
        <v>5948221491885</v>
      </c>
      <c r="C81" s="1">
        <v>2004020257552</v>
      </c>
      <c r="D81" s="1">
        <v>5948221491885</v>
      </c>
      <c r="E81" t="s">
        <v>27</v>
      </c>
      <c r="F81" t="s">
        <v>94</v>
      </c>
      <c r="G81" t="s">
        <v>195</v>
      </c>
      <c r="I81" s="2">
        <v>0.27</v>
      </c>
      <c r="J81" s="3">
        <v>43466</v>
      </c>
      <c r="K81" s="13" t="s">
        <v>8</v>
      </c>
      <c r="L81" s="1">
        <f>VLOOKUP(D81,[1]Sheet1!$A$54:$F$76,5,FALSE)</f>
        <v>999</v>
      </c>
      <c r="M81" s="3">
        <v>43466</v>
      </c>
      <c r="N81" s="13" t="s">
        <v>8</v>
      </c>
      <c r="O81" s="14">
        <v>612</v>
      </c>
      <c r="P81" s="33">
        <f t="shared" si="0"/>
        <v>0.22198198198198194</v>
      </c>
      <c r="Q81" s="3">
        <v>43466</v>
      </c>
      <c r="R81" s="13" t="s">
        <v>8</v>
      </c>
      <c r="S81" s="13">
        <v>999</v>
      </c>
      <c r="T81" s="15">
        <v>656.82283464566922</v>
      </c>
      <c r="U81" s="9">
        <f t="shared" si="2"/>
        <v>0.16500000000000004</v>
      </c>
    </row>
    <row r="82" spans="1:21" x14ac:dyDescent="0.3">
      <c r="A82" s="1">
        <v>5948221491939</v>
      </c>
      <c r="C82" s="1">
        <v>2004020257553</v>
      </c>
      <c r="D82" s="1">
        <v>5948221491939</v>
      </c>
      <c r="E82" t="s">
        <v>27</v>
      </c>
      <c r="F82" t="s">
        <v>95</v>
      </c>
      <c r="G82" t="s">
        <v>196</v>
      </c>
      <c r="I82" s="2">
        <v>0.27</v>
      </c>
      <c r="J82" s="3">
        <v>43466</v>
      </c>
      <c r="K82" s="13" t="s">
        <v>8</v>
      </c>
      <c r="L82" s="1">
        <f>VLOOKUP(D82,[1]Sheet1!$A$54:$F$76,5,FALSE)</f>
        <v>999</v>
      </c>
      <c r="M82" s="3">
        <v>43466</v>
      </c>
      <c r="N82" s="13" t="s">
        <v>8</v>
      </c>
      <c r="O82" s="14">
        <v>612</v>
      </c>
      <c r="P82" s="33">
        <f t="shared" si="0"/>
        <v>0.22198198198198194</v>
      </c>
      <c r="Q82" s="3">
        <v>43466</v>
      </c>
      <c r="R82" s="13" t="s">
        <v>8</v>
      </c>
      <c r="S82" s="13">
        <v>999</v>
      </c>
      <c r="T82" s="15">
        <v>656.82283464566922</v>
      </c>
      <c r="U82" s="9">
        <f t="shared" si="2"/>
        <v>0.16500000000000004</v>
      </c>
    </row>
    <row r="83" spans="1:21" x14ac:dyDescent="0.3">
      <c r="A83" s="1">
        <v>5948221491823</v>
      </c>
      <c r="C83" s="1">
        <v>2004020257557</v>
      </c>
      <c r="D83" s="1">
        <v>5948221491823</v>
      </c>
      <c r="E83" t="s">
        <v>27</v>
      </c>
      <c r="F83" t="s">
        <v>96</v>
      </c>
      <c r="G83" t="s">
        <v>197</v>
      </c>
      <c r="I83" s="2">
        <v>0.27</v>
      </c>
      <c r="J83" s="3">
        <v>43466</v>
      </c>
      <c r="K83" s="13" t="s">
        <v>8</v>
      </c>
      <c r="L83" s="1">
        <f>VLOOKUP(D83,[1]Sheet1!$A$54:$F$76,5,FALSE)</f>
        <v>999</v>
      </c>
      <c r="M83" s="3">
        <v>43466</v>
      </c>
      <c r="N83" s="13" t="s">
        <v>8</v>
      </c>
      <c r="O83" s="14">
        <v>612</v>
      </c>
      <c r="P83" s="33">
        <f t="shared" si="0"/>
        <v>0.22198198198198194</v>
      </c>
      <c r="Q83" s="3">
        <v>43466</v>
      </c>
      <c r="R83" s="13" t="s">
        <v>8</v>
      </c>
      <c r="S83" s="13">
        <v>999</v>
      </c>
      <c r="T83" s="15">
        <v>656.82283464566922</v>
      </c>
      <c r="U83" s="9">
        <f t="shared" si="2"/>
        <v>0.16500000000000004</v>
      </c>
    </row>
    <row r="84" spans="1:21" x14ac:dyDescent="0.3">
      <c r="A84" s="1">
        <v>5948221491786</v>
      </c>
      <c r="C84" s="1">
        <v>2004020257554</v>
      </c>
      <c r="D84" s="1">
        <v>5948221491786</v>
      </c>
      <c r="E84" t="s">
        <v>27</v>
      </c>
      <c r="F84" t="s">
        <v>97</v>
      </c>
      <c r="G84" t="s">
        <v>198</v>
      </c>
      <c r="I84" s="2">
        <v>0.27</v>
      </c>
      <c r="J84" s="3">
        <v>43466</v>
      </c>
      <c r="K84" s="13" t="s">
        <v>8</v>
      </c>
      <c r="L84" s="1">
        <f>VLOOKUP(D84,[1]Sheet1!$A$54:$F$76,5,FALSE)</f>
        <v>999</v>
      </c>
      <c r="M84" s="3">
        <v>43466</v>
      </c>
      <c r="N84" s="13" t="s">
        <v>8</v>
      </c>
      <c r="O84" s="14">
        <v>612</v>
      </c>
      <c r="P84" s="33">
        <f t="shared" ref="P84:P147" si="7">1-(O84/(L84/(1+I84)))</f>
        <v>0.22198198198198194</v>
      </c>
      <c r="Q84" s="3">
        <v>43466</v>
      </c>
      <c r="R84" s="13" t="s">
        <v>8</v>
      </c>
      <c r="S84" s="13">
        <v>999</v>
      </c>
      <c r="T84" s="15">
        <v>656.82283464566922</v>
      </c>
      <c r="U84" s="9">
        <f t="shared" si="2"/>
        <v>0.16500000000000004</v>
      </c>
    </row>
    <row r="85" spans="1:21" x14ac:dyDescent="0.3">
      <c r="A85" s="1">
        <v>5948221491779</v>
      </c>
      <c r="C85" s="1">
        <v>2004020257555</v>
      </c>
      <c r="D85" s="1">
        <v>5948221491779</v>
      </c>
      <c r="E85" t="s">
        <v>27</v>
      </c>
      <c r="F85" t="s">
        <v>98</v>
      </c>
      <c r="G85" t="s">
        <v>199</v>
      </c>
      <c r="I85" s="2">
        <v>0.27</v>
      </c>
      <c r="J85" s="3">
        <v>43466</v>
      </c>
      <c r="K85" s="13" t="s">
        <v>8</v>
      </c>
      <c r="L85" s="1">
        <f>VLOOKUP(D85,[1]Sheet1!$A$54:$F$76,5,FALSE)</f>
        <v>999</v>
      </c>
      <c r="M85" s="3">
        <v>43466</v>
      </c>
      <c r="N85" s="13" t="s">
        <v>8</v>
      </c>
      <c r="O85" s="14">
        <v>612</v>
      </c>
      <c r="P85" s="33">
        <f t="shared" si="7"/>
        <v>0.22198198198198194</v>
      </c>
      <c r="Q85" s="3">
        <v>43466</v>
      </c>
      <c r="R85" s="13" t="s">
        <v>8</v>
      </c>
      <c r="S85" s="13">
        <v>999</v>
      </c>
      <c r="T85" s="15">
        <v>656.82283464566922</v>
      </c>
      <c r="U85" s="9">
        <f t="shared" ref="U85:U148" si="8">1-T85/(S85/1.27)</f>
        <v>0.16500000000000004</v>
      </c>
    </row>
    <row r="86" spans="1:21" x14ac:dyDescent="0.3">
      <c r="A86" s="1">
        <v>5948221491946</v>
      </c>
      <c r="C86" s="1">
        <v>2004020257558</v>
      </c>
      <c r="D86" s="1">
        <v>5948221491946</v>
      </c>
      <c r="E86" t="s">
        <v>27</v>
      </c>
      <c r="F86" t="s">
        <v>99</v>
      </c>
      <c r="G86" t="s">
        <v>200</v>
      </c>
      <c r="I86" s="2">
        <v>0.27</v>
      </c>
      <c r="J86" s="3">
        <v>43466</v>
      </c>
      <c r="K86" s="13" t="s">
        <v>8</v>
      </c>
      <c r="L86" s="1">
        <f>VLOOKUP(D86,[1]Sheet1!$A$54:$F$76,5,FALSE)</f>
        <v>999</v>
      </c>
      <c r="M86" s="3">
        <v>43466</v>
      </c>
      <c r="N86" s="13" t="s">
        <v>8</v>
      </c>
      <c r="O86" s="14">
        <v>612</v>
      </c>
      <c r="P86" s="33">
        <f t="shared" si="7"/>
        <v>0.22198198198198194</v>
      </c>
      <c r="Q86" s="3">
        <v>43466</v>
      </c>
      <c r="R86" s="13" t="s">
        <v>8</v>
      </c>
      <c r="S86" s="13">
        <v>999</v>
      </c>
      <c r="T86" s="15">
        <v>656.82283464566922</v>
      </c>
      <c r="U86" s="9">
        <f t="shared" si="8"/>
        <v>0.16500000000000004</v>
      </c>
    </row>
    <row r="87" spans="1:21" x14ac:dyDescent="0.3">
      <c r="A87" s="1">
        <v>5948221491854</v>
      </c>
      <c r="C87" s="1">
        <v>2004020257559</v>
      </c>
      <c r="D87" s="1">
        <v>5948221491854</v>
      </c>
      <c r="E87" t="s">
        <v>27</v>
      </c>
      <c r="F87" t="s">
        <v>100</v>
      </c>
      <c r="G87" t="s">
        <v>201</v>
      </c>
      <c r="I87" s="2">
        <v>0.27</v>
      </c>
      <c r="J87" s="3">
        <v>43466</v>
      </c>
      <c r="K87" s="13" t="s">
        <v>8</v>
      </c>
      <c r="L87" s="1">
        <f>VLOOKUP(D87,[1]Sheet1!$A$54:$F$76,5,FALSE)</f>
        <v>999</v>
      </c>
      <c r="M87" s="3">
        <v>43466</v>
      </c>
      <c r="N87" s="13" t="s">
        <v>8</v>
      </c>
      <c r="O87" s="14">
        <v>612</v>
      </c>
      <c r="P87" s="33">
        <f t="shared" si="7"/>
        <v>0.22198198198198194</v>
      </c>
      <c r="Q87" s="3">
        <v>43466</v>
      </c>
      <c r="R87" s="13" t="s">
        <v>8</v>
      </c>
      <c r="S87" s="13">
        <v>999</v>
      </c>
      <c r="T87" s="15">
        <v>656.82283464566922</v>
      </c>
      <c r="U87" s="9">
        <f t="shared" si="8"/>
        <v>0.16500000000000004</v>
      </c>
    </row>
    <row r="88" spans="1:21" x14ac:dyDescent="0.3">
      <c r="A88" s="1">
        <v>5948221491908</v>
      </c>
      <c r="C88" s="1">
        <v>2004020257560</v>
      </c>
      <c r="D88" s="1">
        <v>5948221491908</v>
      </c>
      <c r="E88" t="s">
        <v>27</v>
      </c>
      <c r="F88" t="s">
        <v>101</v>
      </c>
      <c r="G88" t="s">
        <v>202</v>
      </c>
      <c r="I88" s="2">
        <v>0.27</v>
      </c>
      <c r="J88" s="3">
        <v>43466</v>
      </c>
      <c r="K88" s="13" t="s">
        <v>8</v>
      </c>
      <c r="L88" s="1">
        <f>VLOOKUP(D88,[1]Sheet1!$A$54:$F$76,5,FALSE)</f>
        <v>999</v>
      </c>
      <c r="M88" s="3">
        <v>43466</v>
      </c>
      <c r="N88" s="13" t="s">
        <v>8</v>
      </c>
      <c r="O88" s="14">
        <v>612</v>
      </c>
      <c r="P88" s="33">
        <f t="shared" si="7"/>
        <v>0.22198198198198194</v>
      </c>
      <c r="Q88" s="3">
        <v>43466</v>
      </c>
      <c r="R88" s="13" t="s">
        <v>8</v>
      </c>
      <c r="S88" s="13">
        <v>999</v>
      </c>
      <c r="T88" s="15">
        <v>656.82283464566922</v>
      </c>
      <c r="U88" s="9">
        <f t="shared" si="8"/>
        <v>0.16500000000000004</v>
      </c>
    </row>
    <row r="89" spans="1:21" x14ac:dyDescent="0.3">
      <c r="A89" s="1">
        <v>5948221491816</v>
      </c>
      <c r="C89" s="1">
        <v>2004020257556</v>
      </c>
      <c r="D89" s="1">
        <v>5948221491816</v>
      </c>
      <c r="E89" t="s">
        <v>27</v>
      </c>
      <c r="F89" t="s">
        <v>102</v>
      </c>
      <c r="G89" t="s">
        <v>203</v>
      </c>
      <c r="I89" s="2">
        <v>0.27</v>
      </c>
      <c r="J89" s="3">
        <v>43466</v>
      </c>
      <c r="K89" s="13" t="s">
        <v>8</v>
      </c>
      <c r="L89" s="1">
        <f>VLOOKUP(D89,[1]Sheet1!$A$54:$F$76,5,FALSE)</f>
        <v>999</v>
      </c>
      <c r="M89" s="3">
        <v>43466</v>
      </c>
      <c r="N89" s="13" t="s">
        <v>8</v>
      </c>
      <c r="O89" s="14">
        <v>612</v>
      </c>
      <c r="P89" s="33">
        <f t="shared" si="7"/>
        <v>0.22198198198198194</v>
      </c>
      <c r="Q89" s="3">
        <v>43466</v>
      </c>
      <c r="R89" s="13" t="s">
        <v>8</v>
      </c>
      <c r="S89" s="13">
        <v>999</v>
      </c>
      <c r="T89" s="15">
        <v>656.82283464566922</v>
      </c>
      <c r="U89" s="9">
        <f t="shared" si="8"/>
        <v>0.16500000000000004</v>
      </c>
    </row>
    <row r="90" spans="1:21" x14ac:dyDescent="0.3">
      <c r="A90" s="1">
        <v>5948221491892</v>
      </c>
      <c r="C90" s="1">
        <v>2004020257561</v>
      </c>
      <c r="D90" s="1">
        <v>5948221491892</v>
      </c>
      <c r="E90" t="s">
        <v>27</v>
      </c>
      <c r="F90" t="s">
        <v>103</v>
      </c>
      <c r="G90" t="s">
        <v>204</v>
      </c>
      <c r="I90" s="2">
        <v>0.27</v>
      </c>
      <c r="J90" s="3">
        <v>43466</v>
      </c>
      <c r="K90" s="13" t="s">
        <v>8</v>
      </c>
      <c r="L90" s="1">
        <f>VLOOKUP(D90,[1]Sheet1!$A$54:$F$76,5,FALSE)</f>
        <v>999</v>
      </c>
      <c r="M90" s="3">
        <v>43466</v>
      </c>
      <c r="N90" s="13" t="s">
        <v>8</v>
      </c>
      <c r="O90" s="14">
        <v>612</v>
      </c>
      <c r="P90" s="33">
        <f t="shared" si="7"/>
        <v>0.22198198198198194</v>
      </c>
      <c r="Q90" s="3">
        <v>43466</v>
      </c>
      <c r="R90" s="13" t="s">
        <v>8</v>
      </c>
      <c r="S90" s="13">
        <v>999</v>
      </c>
      <c r="T90" s="15">
        <v>656.82283464566922</v>
      </c>
      <c r="U90" s="9">
        <f t="shared" si="8"/>
        <v>0.16500000000000004</v>
      </c>
    </row>
    <row r="91" spans="1:21" x14ac:dyDescent="0.3">
      <c r="A91" s="1">
        <v>5948221491830</v>
      </c>
      <c r="C91" s="1">
        <v>2004020257562</v>
      </c>
      <c r="D91" s="1">
        <v>5948221491830</v>
      </c>
      <c r="E91" t="s">
        <v>27</v>
      </c>
      <c r="F91" t="s">
        <v>104</v>
      </c>
      <c r="G91" t="s">
        <v>205</v>
      </c>
      <c r="I91" s="2">
        <v>0.27</v>
      </c>
      <c r="J91" s="3">
        <v>43466</v>
      </c>
      <c r="K91" s="13" t="s">
        <v>8</v>
      </c>
      <c r="L91" s="1">
        <f>VLOOKUP(D91,[1]Sheet1!$A$54:$F$76,5,FALSE)</f>
        <v>999</v>
      </c>
      <c r="M91" s="3">
        <v>43466</v>
      </c>
      <c r="N91" s="13" t="s">
        <v>8</v>
      </c>
      <c r="O91" s="14">
        <v>612</v>
      </c>
      <c r="P91" s="33">
        <f t="shared" si="7"/>
        <v>0.22198198198198194</v>
      </c>
      <c r="Q91" s="3">
        <v>43466</v>
      </c>
      <c r="R91" s="13" t="s">
        <v>8</v>
      </c>
      <c r="S91" s="13">
        <v>999</v>
      </c>
      <c r="T91" s="15">
        <v>656.82283464566922</v>
      </c>
      <c r="U91" s="9">
        <f t="shared" si="8"/>
        <v>0.16500000000000004</v>
      </c>
    </row>
    <row r="92" spans="1:21" x14ac:dyDescent="0.3">
      <c r="A92" s="1">
        <v>5948221491861</v>
      </c>
      <c r="C92" s="1">
        <v>2004020257563</v>
      </c>
      <c r="D92" s="1">
        <v>5948221491861</v>
      </c>
      <c r="E92" t="s">
        <v>27</v>
      </c>
      <c r="F92" t="s">
        <v>105</v>
      </c>
      <c r="G92" t="s">
        <v>206</v>
      </c>
      <c r="I92" s="2">
        <v>0.27</v>
      </c>
      <c r="J92" s="3">
        <v>43466</v>
      </c>
      <c r="K92" s="13" t="s">
        <v>8</v>
      </c>
      <c r="L92" s="1">
        <f>VLOOKUP(D92,[1]Sheet1!$A$54:$F$76,5,FALSE)</f>
        <v>999</v>
      </c>
      <c r="M92" s="3">
        <v>43466</v>
      </c>
      <c r="N92" s="13" t="s">
        <v>8</v>
      </c>
      <c r="O92" s="14">
        <v>612</v>
      </c>
      <c r="P92" s="33">
        <f t="shared" si="7"/>
        <v>0.22198198198198194</v>
      </c>
      <c r="Q92" s="3">
        <v>43466</v>
      </c>
      <c r="R92" s="13" t="s">
        <v>8</v>
      </c>
      <c r="S92" s="13">
        <v>999</v>
      </c>
      <c r="T92" s="15">
        <v>656.82283464566922</v>
      </c>
      <c r="U92" s="9">
        <f t="shared" si="8"/>
        <v>0.16500000000000004</v>
      </c>
    </row>
    <row r="93" spans="1:21" x14ac:dyDescent="0.3">
      <c r="A93" s="1">
        <v>5948221491953</v>
      </c>
      <c r="C93" s="1">
        <v>2004020257564</v>
      </c>
      <c r="D93" s="1">
        <v>5948221491953</v>
      </c>
      <c r="E93" t="s">
        <v>27</v>
      </c>
      <c r="F93" t="s">
        <v>106</v>
      </c>
      <c r="G93" t="s">
        <v>207</v>
      </c>
      <c r="I93" s="2">
        <v>0.27</v>
      </c>
      <c r="J93" s="3">
        <v>43466</v>
      </c>
      <c r="K93" s="13" t="s">
        <v>8</v>
      </c>
      <c r="L93" s="1">
        <f>VLOOKUP(D93,[1]Sheet1!$A$54:$F$76,5,FALSE)</f>
        <v>999</v>
      </c>
      <c r="M93" s="3">
        <v>43466</v>
      </c>
      <c r="N93" s="13" t="s">
        <v>8</v>
      </c>
      <c r="O93" s="14">
        <v>612</v>
      </c>
      <c r="P93" s="33">
        <f t="shared" si="7"/>
        <v>0.22198198198198194</v>
      </c>
      <c r="Q93" s="3">
        <v>43466</v>
      </c>
      <c r="R93" s="13" t="s">
        <v>8</v>
      </c>
      <c r="S93" s="13">
        <v>999</v>
      </c>
      <c r="T93" s="15">
        <v>656.82283464566922</v>
      </c>
      <c r="U93" s="9">
        <f t="shared" si="8"/>
        <v>0.16500000000000004</v>
      </c>
    </row>
    <row r="94" spans="1:21" x14ac:dyDescent="0.3">
      <c r="A94" s="1">
        <v>5948221491236</v>
      </c>
      <c r="C94" s="1">
        <v>2004020257565</v>
      </c>
      <c r="D94" s="1">
        <v>5948221491236</v>
      </c>
      <c r="E94" t="s">
        <v>27</v>
      </c>
      <c r="F94" t="s">
        <v>107</v>
      </c>
      <c r="G94" t="s">
        <v>208</v>
      </c>
      <c r="I94" s="2">
        <v>0.27</v>
      </c>
      <c r="J94" s="3">
        <v>43466</v>
      </c>
      <c r="K94" s="13" t="s">
        <v>8</v>
      </c>
      <c r="L94" s="1">
        <f>VLOOKUP(D94,[1]Sheet1!$A$54:$F$76,5,FALSE)</f>
        <v>999</v>
      </c>
      <c r="M94" s="3">
        <v>43466</v>
      </c>
      <c r="N94" s="13" t="s">
        <v>8</v>
      </c>
      <c r="O94" s="14">
        <v>612</v>
      </c>
      <c r="P94" s="33">
        <f t="shared" si="7"/>
        <v>0.22198198198198194</v>
      </c>
      <c r="Q94" s="3">
        <v>43466</v>
      </c>
      <c r="R94" s="13" t="s">
        <v>8</v>
      </c>
      <c r="S94" s="13">
        <v>999</v>
      </c>
      <c r="T94" s="15">
        <v>656.82283464566922</v>
      </c>
      <c r="U94" s="9">
        <f t="shared" si="8"/>
        <v>0.16500000000000004</v>
      </c>
    </row>
    <row r="95" spans="1:21" x14ac:dyDescent="0.3">
      <c r="A95" s="1">
        <v>8590548617089</v>
      </c>
      <c r="C95" s="1">
        <v>2004020260768</v>
      </c>
      <c r="D95" s="1">
        <v>8590548617089</v>
      </c>
      <c r="E95" t="s">
        <v>27</v>
      </c>
      <c r="F95" t="s">
        <v>108</v>
      </c>
      <c r="G95" t="s">
        <v>209</v>
      </c>
      <c r="I95" s="2">
        <v>0.27</v>
      </c>
      <c r="J95" s="3">
        <v>43525</v>
      </c>
      <c r="K95" s="13" t="s">
        <v>8</v>
      </c>
      <c r="L95" s="1">
        <v>3290</v>
      </c>
      <c r="M95" s="3">
        <v>43525</v>
      </c>
      <c r="N95" s="13" t="s">
        <v>8</v>
      </c>
      <c r="O95" s="15">
        <v>2015</v>
      </c>
      <c r="P95" s="33">
        <f t="shared" si="7"/>
        <v>0.22217325227963525</v>
      </c>
      <c r="Q95" s="3">
        <v>43525</v>
      </c>
      <c r="R95" s="13" t="s">
        <v>8</v>
      </c>
      <c r="S95" s="13">
        <v>3290</v>
      </c>
      <c r="T95" s="15">
        <v>2163.1102362204724</v>
      </c>
      <c r="U95" s="9">
        <f t="shared" si="8"/>
        <v>0.16499999999999992</v>
      </c>
    </row>
    <row r="96" spans="1:21" x14ac:dyDescent="0.3">
      <c r="A96" s="1">
        <v>5996514051575</v>
      </c>
      <c r="C96" s="1">
        <v>2004020260769</v>
      </c>
      <c r="D96" s="12">
        <v>5996514051575</v>
      </c>
      <c r="E96" s="10" t="s">
        <v>26</v>
      </c>
      <c r="F96" s="41" t="s">
        <v>109</v>
      </c>
      <c r="G96" s="41" t="s">
        <v>210</v>
      </c>
      <c r="H96" s="41"/>
      <c r="I96" s="42">
        <v>0.27</v>
      </c>
      <c r="J96" s="43">
        <v>43525</v>
      </c>
      <c r="K96" s="44" t="s">
        <v>8</v>
      </c>
      <c r="L96" s="12">
        <v>2990</v>
      </c>
      <c r="M96" s="43">
        <v>43525</v>
      </c>
      <c r="N96" s="44" t="s">
        <v>8</v>
      </c>
      <c r="O96" s="14">
        <f t="shared" ref="O96:O102" si="9">L96/1.27*0.71</f>
        <v>1671.5748031496062</v>
      </c>
      <c r="P96" s="46">
        <f t="shared" si="7"/>
        <v>0.29000000000000004</v>
      </c>
      <c r="Q96" s="3">
        <v>43525</v>
      </c>
      <c r="R96" s="13" t="s">
        <v>8</v>
      </c>
      <c r="S96" s="13">
        <v>3290</v>
      </c>
      <c r="T96" s="15">
        <v>2163.11</v>
      </c>
      <c r="U96" s="9">
        <f t="shared" si="8"/>
        <v>0.16500009118541026</v>
      </c>
    </row>
    <row r="97" spans="1:21" x14ac:dyDescent="0.3">
      <c r="A97" s="1">
        <v>5996514051452</v>
      </c>
      <c r="C97" s="1">
        <v>2004020260681</v>
      </c>
      <c r="D97" s="1">
        <v>5996514051452</v>
      </c>
      <c r="E97" t="s">
        <v>26</v>
      </c>
      <c r="F97" t="s">
        <v>110</v>
      </c>
      <c r="G97" t="s">
        <v>211</v>
      </c>
      <c r="I97" s="2">
        <v>0.27</v>
      </c>
      <c r="J97" s="3">
        <v>43525</v>
      </c>
      <c r="K97" s="13" t="s">
        <v>8</v>
      </c>
      <c r="L97" s="1">
        <v>2990</v>
      </c>
      <c r="M97" s="3">
        <v>43525</v>
      </c>
      <c r="N97" s="13" t="s">
        <v>8</v>
      </c>
      <c r="O97" s="14">
        <f t="shared" si="9"/>
        <v>1671.5748031496062</v>
      </c>
      <c r="P97" s="33">
        <f t="shared" si="7"/>
        <v>0.29000000000000004</v>
      </c>
      <c r="Q97" s="3">
        <v>43525</v>
      </c>
      <c r="R97" s="13" t="s">
        <v>8</v>
      </c>
      <c r="S97" s="13">
        <v>2990</v>
      </c>
      <c r="T97" s="15">
        <v>1965.8661417322833</v>
      </c>
      <c r="U97" s="9">
        <f t="shared" si="8"/>
        <v>0.16500000000000004</v>
      </c>
    </row>
    <row r="98" spans="1:21" x14ac:dyDescent="0.3">
      <c r="A98" s="1">
        <v>5996514051483</v>
      </c>
      <c r="C98" s="1">
        <v>2004020260677</v>
      </c>
      <c r="D98" s="1">
        <v>5996514051483</v>
      </c>
      <c r="E98" t="s">
        <v>26</v>
      </c>
      <c r="F98" t="s">
        <v>111</v>
      </c>
      <c r="G98" t="s">
        <v>212</v>
      </c>
      <c r="I98" s="2">
        <v>0.27</v>
      </c>
      <c r="J98" s="3">
        <v>43525</v>
      </c>
      <c r="K98" s="13" t="s">
        <v>8</v>
      </c>
      <c r="L98" s="1">
        <v>2990</v>
      </c>
      <c r="M98" s="3">
        <v>43525</v>
      </c>
      <c r="N98" s="13" t="s">
        <v>8</v>
      </c>
      <c r="O98" s="14">
        <f>L98/1.27*0.71</f>
        <v>1671.5748031496062</v>
      </c>
      <c r="P98" s="33">
        <f t="shared" si="7"/>
        <v>0.29000000000000004</v>
      </c>
      <c r="Q98" s="3">
        <v>43525</v>
      </c>
      <c r="R98" s="13" t="s">
        <v>8</v>
      </c>
      <c r="S98" s="13">
        <v>2990</v>
      </c>
      <c r="T98" s="15">
        <v>1965.8661417322833</v>
      </c>
      <c r="U98" s="9">
        <f t="shared" si="8"/>
        <v>0.16500000000000004</v>
      </c>
    </row>
    <row r="99" spans="1:21" x14ac:dyDescent="0.3">
      <c r="A99" s="1">
        <v>5996514051520</v>
      </c>
      <c r="C99" s="1">
        <v>2004020260682</v>
      </c>
      <c r="D99" s="1">
        <v>5996514051520</v>
      </c>
      <c r="E99" t="s">
        <v>26</v>
      </c>
      <c r="F99" t="s">
        <v>112</v>
      </c>
      <c r="G99" t="s">
        <v>213</v>
      </c>
      <c r="I99" s="2">
        <v>0.27</v>
      </c>
      <c r="J99" s="3">
        <v>43525</v>
      </c>
      <c r="K99" s="13" t="s">
        <v>8</v>
      </c>
      <c r="L99" s="54">
        <v>1990</v>
      </c>
      <c r="M99" s="3">
        <v>43525</v>
      </c>
      <c r="N99" s="13" t="s">
        <v>8</v>
      </c>
      <c r="O99" s="14">
        <f t="shared" si="9"/>
        <v>1112.51968503937</v>
      </c>
      <c r="P99" s="33">
        <f t="shared" si="7"/>
        <v>0.29000000000000004</v>
      </c>
      <c r="Q99" s="3">
        <v>43525</v>
      </c>
      <c r="R99" s="13" t="s">
        <v>8</v>
      </c>
      <c r="S99" s="13">
        <v>1990</v>
      </c>
      <c r="T99" s="15">
        <f>S99/1.27*0.835</f>
        <v>1308.3858267716535</v>
      </c>
      <c r="U99" s="9">
        <f t="shared" si="8"/>
        <v>0.16500000000000004</v>
      </c>
    </row>
    <row r="100" spans="1:21" x14ac:dyDescent="0.3">
      <c r="A100" s="1">
        <v>5996514051636</v>
      </c>
      <c r="C100" s="1">
        <v>2004020260678</v>
      </c>
      <c r="D100" s="1">
        <v>5996514051636</v>
      </c>
      <c r="E100" t="s">
        <v>26</v>
      </c>
      <c r="F100" t="s">
        <v>113</v>
      </c>
      <c r="G100" t="s">
        <v>214</v>
      </c>
      <c r="I100" s="2">
        <v>0.27</v>
      </c>
      <c r="J100" s="3">
        <v>43525</v>
      </c>
      <c r="K100" s="13" t="s">
        <v>8</v>
      </c>
      <c r="L100" s="1">
        <v>2990</v>
      </c>
      <c r="M100" s="3">
        <v>43525</v>
      </c>
      <c r="N100" s="13" t="s">
        <v>8</v>
      </c>
      <c r="O100" s="14">
        <f t="shared" si="9"/>
        <v>1671.5748031496062</v>
      </c>
      <c r="P100" s="33">
        <f t="shared" si="7"/>
        <v>0.29000000000000004</v>
      </c>
      <c r="Q100" s="3">
        <v>43525</v>
      </c>
      <c r="R100" s="13" t="s">
        <v>8</v>
      </c>
      <c r="S100" s="13">
        <v>2990</v>
      </c>
      <c r="T100" s="15">
        <v>1965.8661417322833</v>
      </c>
      <c r="U100" s="9">
        <f t="shared" si="8"/>
        <v>0.16500000000000004</v>
      </c>
    </row>
    <row r="101" spans="1:21" x14ac:dyDescent="0.3">
      <c r="A101" s="1">
        <v>5996514051711</v>
      </c>
      <c r="C101" s="1">
        <v>2004020260679</v>
      </c>
      <c r="D101" s="1">
        <v>5996514051711</v>
      </c>
      <c r="E101" t="s">
        <v>26</v>
      </c>
      <c r="F101" t="s">
        <v>114</v>
      </c>
      <c r="G101" t="s">
        <v>215</v>
      </c>
      <c r="I101" s="2">
        <v>0.27</v>
      </c>
      <c r="J101" s="3">
        <v>43525</v>
      </c>
      <c r="K101" s="13" t="s">
        <v>8</v>
      </c>
      <c r="L101" s="1">
        <v>2990</v>
      </c>
      <c r="M101" s="3">
        <v>43525</v>
      </c>
      <c r="N101" s="13" t="s">
        <v>8</v>
      </c>
      <c r="O101" s="14">
        <f t="shared" si="9"/>
        <v>1671.5748031496062</v>
      </c>
      <c r="P101" s="33">
        <f t="shared" si="7"/>
        <v>0.29000000000000004</v>
      </c>
      <c r="Q101" s="3">
        <v>43525</v>
      </c>
      <c r="R101" s="13" t="s">
        <v>8</v>
      </c>
      <c r="S101" s="13">
        <v>2990</v>
      </c>
      <c r="T101" s="15">
        <v>1965.8661417322833</v>
      </c>
      <c r="U101" s="9">
        <f t="shared" si="8"/>
        <v>0.16500000000000004</v>
      </c>
    </row>
    <row r="102" spans="1:21" x14ac:dyDescent="0.3">
      <c r="A102" s="1">
        <v>5996514051766</v>
      </c>
      <c r="C102" s="1">
        <v>2004020260680</v>
      </c>
      <c r="D102" s="1">
        <v>5996514051766</v>
      </c>
      <c r="E102" t="s">
        <v>26</v>
      </c>
      <c r="F102" t="s">
        <v>115</v>
      </c>
      <c r="G102" t="s">
        <v>216</v>
      </c>
      <c r="I102" s="2">
        <v>0.27</v>
      </c>
      <c r="J102" s="3">
        <v>43525</v>
      </c>
      <c r="K102" s="13" t="s">
        <v>8</v>
      </c>
      <c r="L102" s="1">
        <v>2990</v>
      </c>
      <c r="M102" s="3">
        <v>43525</v>
      </c>
      <c r="N102" s="13" t="s">
        <v>8</v>
      </c>
      <c r="O102" s="14">
        <f t="shared" si="9"/>
        <v>1671.5748031496062</v>
      </c>
      <c r="P102" s="33">
        <f t="shared" si="7"/>
        <v>0.29000000000000004</v>
      </c>
      <c r="Q102" s="3">
        <v>43525</v>
      </c>
      <c r="R102" s="13" t="s">
        <v>8</v>
      </c>
      <c r="S102" s="13">
        <v>2990</v>
      </c>
      <c r="T102" s="15">
        <v>1965.8661417322833</v>
      </c>
      <c r="U102" s="9">
        <f t="shared" si="8"/>
        <v>0.16500000000000004</v>
      </c>
    </row>
    <row r="103" spans="1:21" x14ac:dyDescent="0.3">
      <c r="A103" s="1">
        <v>8590548617072</v>
      </c>
      <c r="C103" s="1">
        <v>2004020260683</v>
      </c>
      <c r="D103" s="1">
        <v>8590548617072</v>
      </c>
      <c r="E103" t="s">
        <v>27</v>
      </c>
      <c r="F103" t="s">
        <v>116</v>
      </c>
      <c r="G103" t="s">
        <v>217</v>
      </c>
      <c r="I103" s="2">
        <v>0.27</v>
      </c>
      <c r="J103" s="3">
        <v>43525</v>
      </c>
      <c r="K103" s="13" t="s">
        <v>8</v>
      </c>
      <c r="L103" s="1">
        <v>3290</v>
      </c>
      <c r="M103" s="3">
        <v>43525</v>
      </c>
      <c r="N103" s="13" t="s">
        <v>8</v>
      </c>
      <c r="O103" s="15">
        <v>2015</v>
      </c>
      <c r="P103" s="33">
        <f t="shared" si="7"/>
        <v>0.22217325227963525</v>
      </c>
      <c r="Q103" s="3">
        <v>43525</v>
      </c>
      <c r="R103" s="13" t="s">
        <v>8</v>
      </c>
      <c r="S103" s="13">
        <v>3290</v>
      </c>
      <c r="T103" s="15">
        <v>2163.1102362204724</v>
      </c>
      <c r="U103" s="9">
        <f t="shared" si="8"/>
        <v>0.16499999999999992</v>
      </c>
    </row>
    <row r="104" spans="1:21" x14ac:dyDescent="0.3">
      <c r="A104" s="1">
        <v>5948221491663</v>
      </c>
      <c r="C104" s="1">
        <v>2004020260684</v>
      </c>
      <c r="D104" s="1">
        <v>5948221491663</v>
      </c>
      <c r="E104" t="s">
        <v>27</v>
      </c>
      <c r="F104" t="s">
        <v>117</v>
      </c>
      <c r="G104" t="s">
        <v>218</v>
      </c>
      <c r="I104" s="2">
        <v>0.27</v>
      </c>
      <c r="J104" s="3">
        <v>43525</v>
      </c>
      <c r="K104" s="13" t="s">
        <v>8</v>
      </c>
      <c r="L104" s="1">
        <v>3290</v>
      </c>
      <c r="M104" s="3">
        <v>43525</v>
      </c>
      <c r="N104" s="13" t="s">
        <v>8</v>
      </c>
      <c r="O104" s="15">
        <v>2015</v>
      </c>
      <c r="P104" s="33">
        <f t="shared" si="7"/>
        <v>0.22217325227963525</v>
      </c>
      <c r="Q104" s="3">
        <v>43525</v>
      </c>
      <c r="R104" s="13" t="s">
        <v>8</v>
      </c>
      <c r="S104" s="13">
        <v>3290</v>
      </c>
      <c r="T104" s="15">
        <v>2163.1102362204724</v>
      </c>
      <c r="U104" s="9">
        <f t="shared" si="8"/>
        <v>0.16499999999999992</v>
      </c>
    </row>
    <row r="105" spans="1:21" x14ac:dyDescent="0.3">
      <c r="A105" s="1">
        <v>5948221491564</v>
      </c>
      <c r="C105" s="1">
        <v>2004020260685</v>
      </c>
      <c r="D105" s="1">
        <v>5948221491564</v>
      </c>
      <c r="E105" t="s">
        <v>27</v>
      </c>
      <c r="F105" t="s">
        <v>118</v>
      </c>
      <c r="G105" t="s">
        <v>219</v>
      </c>
      <c r="I105" s="2">
        <v>0.27</v>
      </c>
      <c r="J105" s="3">
        <v>43525</v>
      </c>
      <c r="K105" s="13" t="s">
        <v>8</v>
      </c>
      <c r="L105" s="1">
        <v>3290</v>
      </c>
      <c r="M105" s="3">
        <v>43525</v>
      </c>
      <c r="N105" s="13" t="s">
        <v>8</v>
      </c>
      <c r="O105" s="15">
        <v>2015</v>
      </c>
      <c r="P105" s="33">
        <f t="shared" si="7"/>
        <v>0.22217325227963525</v>
      </c>
      <c r="Q105" s="3">
        <v>43525</v>
      </c>
      <c r="R105" s="13" t="s">
        <v>8</v>
      </c>
      <c r="S105" s="13">
        <v>3290</v>
      </c>
      <c r="T105" s="15">
        <v>2163.1102362204724</v>
      </c>
      <c r="U105" s="9">
        <f t="shared" si="8"/>
        <v>0.16499999999999992</v>
      </c>
    </row>
    <row r="106" spans="1:21" x14ac:dyDescent="0.3">
      <c r="A106" s="1">
        <v>5948221491717</v>
      </c>
      <c r="C106" s="1">
        <v>2004020260686</v>
      </c>
      <c r="D106" s="1">
        <v>5948221491717</v>
      </c>
      <c r="E106" t="s">
        <v>27</v>
      </c>
      <c r="F106" t="s">
        <v>119</v>
      </c>
      <c r="G106" t="s">
        <v>220</v>
      </c>
      <c r="I106" s="2">
        <v>0.27</v>
      </c>
      <c r="J106" s="3">
        <v>43525</v>
      </c>
      <c r="K106" s="13" t="s">
        <v>8</v>
      </c>
      <c r="L106" s="1">
        <v>3290</v>
      </c>
      <c r="M106" s="3">
        <v>43525</v>
      </c>
      <c r="N106" s="13" t="s">
        <v>8</v>
      </c>
      <c r="O106" s="15">
        <v>2015</v>
      </c>
      <c r="P106" s="33">
        <f t="shared" si="7"/>
        <v>0.22217325227963525</v>
      </c>
      <c r="Q106" s="3">
        <v>43525</v>
      </c>
      <c r="R106" s="13" t="s">
        <v>8</v>
      </c>
      <c r="S106" s="13">
        <v>3290</v>
      </c>
      <c r="T106" s="15">
        <v>2163.1102362204724</v>
      </c>
      <c r="U106" s="9">
        <f t="shared" si="8"/>
        <v>0.16499999999999992</v>
      </c>
    </row>
    <row r="107" spans="1:21" x14ac:dyDescent="0.3">
      <c r="A107" s="1">
        <v>8590548617102</v>
      </c>
      <c r="C107" s="1">
        <v>2004020260687</v>
      </c>
      <c r="D107" s="1">
        <v>8590548617102</v>
      </c>
      <c r="E107" t="s">
        <v>27</v>
      </c>
      <c r="F107" t="s">
        <v>120</v>
      </c>
      <c r="G107" t="s">
        <v>221</v>
      </c>
      <c r="I107" s="2">
        <v>0.27</v>
      </c>
      <c r="J107" s="3">
        <v>43525</v>
      </c>
      <c r="K107" s="13" t="s">
        <v>8</v>
      </c>
      <c r="L107" s="1">
        <v>3290</v>
      </c>
      <c r="M107" s="3">
        <v>43525</v>
      </c>
      <c r="N107" s="13" t="s">
        <v>8</v>
      </c>
      <c r="O107" s="15">
        <v>2015</v>
      </c>
      <c r="P107" s="33">
        <f t="shared" si="7"/>
        <v>0.22217325227963525</v>
      </c>
      <c r="Q107" s="3">
        <v>43525</v>
      </c>
      <c r="R107" s="13" t="s">
        <v>8</v>
      </c>
      <c r="S107" s="13">
        <v>3290</v>
      </c>
      <c r="T107" s="15">
        <v>2163.1102362204724</v>
      </c>
      <c r="U107" s="9">
        <f t="shared" si="8"/>
        <v>0.16499999999999992</v>
      </c>
    </row>
    <row r="108" spans="1:21" x14ac:dyDescent="0.3">
      <c r="A108" s="1">
        <v>5948221492059</v>
      </c>
      <c r="C108" s="1">
        <v>2004020260688</v>
      </c>
      <c r="D108" s="1">
        <v>5948221492059</v>
      </c>
      <c r="E108" t="s">
        <v>27</v>
      </c>
      <c r="F108" t="s">
        <v>121</v>
      </c>
      <c r="G108" t="s">
        <v>222</v>
      </c>
      <c r="I108" s="2">
        <v>0.27</v>
      </c>
      <c r="J108" s="3">
        <v>43525</v>
      </c>
      <c r="K108" s="13" t="s">
        <v>8</v>
      </c>
      <c r="L108" s="1">
        <v>2990</v>
      </c>
      <c r="M108" s="3">
        <v>43525</v>
      </c>
      <c r="N108" s="13" t="s">
        <v>8</v>
      </c>
      <c r="O108" s="15">
        <v>1831</v>
      </c>
      <c r="P108" s="33">
        <f t="shared" si="7"/>
        <v>0.2222842809364548</v>
      </c>
      <c r="Q108" s="3">
        <v>43525</v>
      </c>
      <c r="R108" s="13" t="s">
        <v>8</v>
      </c>
      <c r="S108" s="13">
        <v>2990</v>
      </c>
      <c r="T108" s="15">
        <v>1965.8661417322833</v>
      </c>
      <c r="U108" s="9">
        <f t="shared" si="8"/>
        <v>0.16500000000000004</v>
      </c>
    </row>
    <row r="109" spans="1:21" x14ac:dyDescent="0.3">
      <c r="A109" s="1">
        <v>5999887816499</v>
      </c>
      <c r="C109" s="1">
        <v>2004020260689</v>
      </c>
      <c r="D109" s="1">
        <v>5999887816499</v>
      </c>
      <c r="E109" t="s">
        <v>27</v>
      </c>
      <c r="F109" t="s">
        <v>122</v>
      </c>
      <c r="G109" t="s">
        <v>223</v>
      </c>
      <c r="I109" s="2">
        <v>0.27</v>
      </c>
      <c r="J109" s="3">
        <v>43525</v>
      </c>
      <c r="K109" s="13" t="s">
        <v>8</v>
      </c>
      <c r="L109" s="1">
        <v>1990</v>
      </c>
      <c r="M109" s="3">
        <v>43525</v>
      </c>
      <c r="N109" s="13" t="s">
        <v>8</v>
      </c>
      <c r="O109" s="15">
        <v>1219</v>
      </c>
      <c r="P109" s="33">
        <f t="shared" si="7"/>
        <v>0.22204522613065325</v>
      </c>
      <c r="Q109" s="3">
        <v>43525</v>
      </c>
      <c r="R109" s="13" t="s">
        <v>8</v>
      </c>
      <c r="S109" s="13">
        <v>1990</v>
      </c>
      <c r="T109" s="15">
        <v>1308.3858267716535</v>
      </c>
      <c r="U109" s="9">
        <f t="shared" si="8"/>
        <v>0.16500000000000004</v>
      </c>
    </row>
    <row r="110" spans="1:21" x14ac:dyDescent="0.3">
      <c r="A110" s="1">
        <v>5999887816338</v>
      </c>
      <c r="C110" s="1">
        <v>2004020260690</v>
      </c>
      <c r="D110" s="1">
        <v>5999887816338</v>
      </c>
      <c r="E110" t="s">
        <v>27</v>
      </c>
      <c r="F110" t="s">
        <v>123</v>
      </c>
      <c r="G110" t="s">
        <v>224</v>
      </c>
      <c r="I110" s="2">
        <v>0.27</v>
      </c>
      <c r="J110" s="3">
        <v>43525</v>
      </c>
      <c r="K110" s="13" t="s">
        <v>8</v>
      </c>
      <c r="L110" s="1">
        <v>1990</v>
      </c>
      <c r="M110" s="3">
        <v>43525</v>
      </c>
      <c r="N110" s="13" t="s">
        <v>8</v>
      </c>
      <c r="O110" s="15">
        <v>1219</v>
      </c>
      <c r="P110" s="33">
        <f t="shared" si="7"/>
        <v>0.22204522613065325</v>
      </c>
      <c r="Q110" s="3">
        <v>43525</v>
      </c>
      <c r="R110" s="13" t="s">
        <v>8</v>
      </c>
      <c r="S110" s="13">
        <v>1990</v>
      </c>
      <c r="T110" s="15">
        <v>1308.3858267716535</v>
      </c>
      <c r="U110" s="9">
        <f t="shared" si="8"/>
        <v>0.16500000000000004</v>
      </c>
    </row>
    <row r="111" spans="1:21" x14ac:dyDescent="0.3">
      <c r="A111" s="1">
        <v>5948221490239</v>
      </c>
      <c r="C111" s="1">
        <v>2004020260691</v>
      </c>
      <c r="D111" s="1">
        <v>5948221490239</v>
      </c>
      <c r="E111" t="s">
        <v>27</v>
      </c>
      <c r="F111" t="s">
        <v>124</v>
      </c>
      <c r="G111" t="s">
        <v>225</v>
      </c>
      <c r="I111" s="2">
        <v>0.27</v>
      </c>
      <c r="J111" s="3">
        <v>43525</v>
      </c>
      <c r="K111" s="13" t="s">
        <v>8</v>
      </c>
      <c r="L111" s="1">
        <v>999</v>
      </c>
      <c r="M111" s="3">
        <v>43525</v>
      </c>
      <c r="N111" s="13" t="s">
        <v>8</v>
      </c>
      <c r="O111" s="15">
        <v>612</v>
      </c>
      <c r="P111" s="33">
        <f t="shared" si="7"/>
        <v>0.22198198198198194</v>
      </c>
      <c r="Q111" s="3">
        <v>43525</v>
      </c>
      <c r="R111" s="13" t="s">
        <v>8</v>
      </c>
      <c r="S111" s="13">
        <v>999</v>
      </c>
      <c r="T111" s="15">
        <v>656.82283464566922</v>
      </c>
      <c r="U111" s="9">
        <f t="shared" si="8"/>
        <v>0.16500000000000004</v>
      </c>
    </row>
    <row r="112" spans="1:21" x14ac:dyDescent="0.3">
      <c r="A112" s="1">
        <v>5948221491601</v>
      </c>
      <c r="C112" s="1">
        <v>2004020260692</v>
      </c>
      <c r="D112" s="1">
        <v>5948221491601</v>
      </c>
      <c r="E112" t="s">
        <v>27</v>
      </c>
      <c r="F112" t="s">
        <v>125</v>
      </c>
      <c r="G112" t="s">
        <v>226</v>
      </c>
      <c r="I112" s="2">
        <v>0.27</v>
      </c>
      <c r="J112" s="3">
        <v>43525</v>
      </c>
      <c r="K112" s="13" t="s">
        <v>8</v>
      </c>
      <c r="L112" s="1">
        <v>3290</v>
      </c>
      <c r="M112" s="3">
        <v>43525</v>
      </c>
      <c r="N112" s="13" t="s">
        <v>8</v>
      </c>
      <c r="O112" s="15">
        <v>2015</v>
      </c>
      <c r="P112" s="33">
        <f t="shared" si="7"/>
        <v>0.22217325227963525</v>
      </c>
      <c r="Q112" s="3">
        <v>43525</v>
      </c>
      <c r="R112" s="13" t="s">
        <v>8</v>
      </c>
      <c r="S112" s="13">
        <v>3290</v>
      </c>
      <c r="T112" s="15">
        <v>2163.1102362204724</v>
      </c>
      <c r="U112" s="9">
        <f t="shared" si="8"/>
        <v>0.16499999999999992</v>
      </c>
    </row>
    <row r="113" spans="1:22" x14ac:dyDescent="0.3">
      <c r="A113" s="1">
        <v>8590548615962</v>
      </c>
      <c r="C113" s="1">
        <v>2004020260693</v>
      </c>
      <c r="D113" s="1">
        <v>8590548615962</v>
      </c>
      <c r="E113" t="s">
        <v>27</v>
      </c>
      <c r="F113" t="s">
        <v>126</v>
      </c>
      <c r="G113" t="s">
        <v>227</v>
      </c>
      <c r="I113" s="2">
        <v>0.27</v>
      </c>
      <c r="J113" s="3">
        <v>43525</v>
      </c>
      <c r="K113" s="13" t="s">
        <v>8</v>
      </c>
      <c r="L113" s="54">
        <v>1990</v>
      </c>
      <c r="M113" s="3">
        <v>43525</v>
      </c>
      <c r="N113" s="13" t="s">
        <v>8</v>
      </c>
      <c r="O113" s="15">
        <f>ROUND(L113/1.27*(1-22.2172864321608%),0)</f>
        <v>1219</v>
      </c>
      <c r="P113" s="33">
        <f t="shared" si="7"/>
        <v>0.22204522613065325</v>
      </c>
      <c r="Q113" s="3">
        <v>43525</v>
      </c>
      <c r="R113" s="13" t="s">
        <v>8</v>
      </c>
      <c r="S113" s="13">
        <v>1990</v>
      </c>
      <c r="T113" s="15">
        <f>S113/1.27*0.835</f>
        <v>1308.3858267716535</v>
      </c>
      <c r="U113" s="9">
        <f t="shared" si="8"/>
        <v>0.16500000000000004</v>
      </c>
    </row>
    <row r="114" spans="1:22" x14ac:dyDescent="0.3">
      <c r="A114" s="1">
        <v>8590548615849</v>
      </c>
      <c r="C114" s="1">
        <v>2004020260694</v>
      </c>
      <c r="D114" s="1">
        <v>8590548615849</v>
      </c>
      <c r="E114" t="s">
        <v>27</v>
      </c>
      <c r="F114" t="s">
        <v>127</v>
      </c>
      <c r="G114" t="s">
        <v>228</v>
      </c>
      <c r="I114" s="2">
        <v>0.27</v>
      </c>
      <c r="J114" s="3">
        <v>43525</v>
      </c>
      <c r="K114" s="13" t="s">
        <v>8</v>
      </c>
      <c r="L114" s="54">
        <v>1490</v>
      </c>
      <c r="M114" s="3">
        <v>43525</v>
      </c>
      <c r="N114" s="13" t="s">
        <v>8</v>
      </c>
      <c r="O114" s="15">
        <v>913</v>
      </c>
      <c r="P114" s="33">
        <f t="shared" si="7"/>
        <v>0.22180536912751669</v>
      </c>
      <c r="Q114" s="3">
        <v>43525</v>
      </c>
      <c r="R114" s="13" t="s">
        <v>8</v>
      </c>
      <c r="S114" s="13">
        <v>1490</v>
      </c>
      <c r="T114" s="15">
        <v>979.64566929133855</v>
      </c>
      <c r="U114" s="9">
        <f t="shared" si="8"/>
        <v>0.16500000000000004</v>
      </c>
    </row>
    <row r="115" spans="1:22" x14ac:dyDescent="0.3">
      <c r="A115" s="1">
        <v>5948221490123</v>
      </c>
      <c r="C115" s="1">
        <v>2004020260695</v>
      </c>
      <c r="D115" s="1">
        <v>5948221490123</v>
      </c>
      <c r="E115" t="s">
        <v>27</v>
      </c>
      <c r="F115" t="s">
        <v>128</v>
      </c>
      <c r="G115" t="s">
        <v>229</v>
      </c>
      <c r="I115" s="2">
        <v>0.27</v>
      </c>
      <c r="J115" s="3">
        <v>43525</v>
      </c>
      <c r="K115" s="13" t="s">
        <v>8</v>
      </c>
      <c r="L115" s="1">
        <v>1990</v>
      </c>
      <c r="M115" s="3">
        <v>43525</v>
      </c>
      <c r="N115" s="13" t="s">
        <v>8</v>
      </c>
      <c r="O115" s="15">
        <v>1219</v>
      </c>
      <c r="P115" s="33">
        <f t="shared" si="7"/>
        <v>0.22204522613065325</v>
      </c>
      <c r="Q115" s="3">
        <v>43525</v>
      </c>
      <c r="R115" s="13" t="s">
        <v>8</v>
      </c>
      <c r="S115" s="13">
        <v>1990</v>
      </c>
      <c r="T115" s="15">
        <v>1308.3858267716535</v>
      </c>
      <c r="U115" s="9">
        <f t="shared" si="8"/>
        <v>0.16500000000000004</v>
      </c>
    </row>
    <row r="116" spans="1:22" x14ac:dyDescent="0.3">
      <c r="A116" s="1">
        <v>8590548615597</v>
      </c>
      <c r="C116" s="1">
        <v>2004020260696</v>
      </c>
      <c r="D116" s="1">
        <v>8590548615597</v>
      </c>
      <c r="E116" t="s">
        <v>27</v>
      </c>
      <c r="F116" t="s">
        <v>129</v>
      </c>
      <c r="G116" t="s">
        <v>230</v>
      </c>
      <c r="I116" s="2">
        <v>0.27</v>
      </c>
      <c r="J116" s="3">
        <v>43525</v>
      </c>
      <c r="K116" s="13" t="s">
        <v>8</v>
      </c>
      <c r="L116" s="1">
        <v>1990</v>
      </c>
      <c r="M116" s="3">
        <v>43525</v>
      </c>
      <c r="N116" s="13" t="s">
        <v>8</v>
      </c>
      <c r="O116" s="15">
        <v>1219</v>
      </c>
      <c r="P116" s="33">
        <f t="shared" si="7"/>
        <v>0.22204522613065325</v>
      </c>
      <c r="Q116" s="3">
        <v>43525</v>
      </c>
      <c r="R116" s="13" t="s">
        <v>8</v>
      </c>
      <c r="S116" s="13">
        <v>1990</v>
      </c>
      <c r="T116" s="15">
        <v>1308.3858267716535</v>
      </c>
      <c r="U116" s="9">
        <f t="shared" si="8"/>
        <v>0.16500000000000004</v>
      </c>
    </row>
    <row r="117" spans="1:22" x14ac:dyDescent="0.3">
      <c r="A117" s="1">
        <v>8590548612718</v>
      </c>
      <c r="C117" s="1">
        <v>2004020261859</v>
      </c>
      <c r="D117" s="1">
        <v>8590548612718</v>
      </c>
      <c r="E117" t="s">
        <v>27</v>
      </c>
      <c r="F117" t="s">
        <v>130</v>
      </c>
      <c r="G117" t="s">
        <v>231</v>
      </c>
      <c r="I117" s="2">
        <v>0.27</v>
      </c>
      <c r="J117" s="3">
        <v>43525</v>
      </c>
      <c r="K117" s="13" t="s">
        <v>8</v>
      </c>
      <c r="L117" s="1">
        <v>1490</v>
      </c>
      <c r="M117" s="3">
        <v>43525</v>
      </c>
      <c r="N117" s="13" t="s">
        <v>8</v>
      </c>
      <c r="O117" s="15">
        <f>ROUND(L117/1.27*(1-22.2172864321608%),0)</f>
        <v>913</v>
      </c>
      <c r="P117" s="33">
        <f t="shared" si="7"/>
        <v>0.22180536912751669</v>
      </c>
      <c r="Q117" s="3">
        <v>43525</v>
      </c>
      <c r="R117" s="13" t="s">
        <v>8</v>
      </c>
      <c r="S117" s="13">
        <v>1490</v>
      </c>
      <c r="T117" s="15">
        <v>979.64566929133855</v>
      </c>
      <c r="U117" s="9">
        <f t="shared" si="8"/>
        <v>0.16500000000000004</v>
      </c>
    </row>
    <row r="118" spans="1:22" x14ac:dyDescent="0.3">
      <c r="A118" s="1">
        <v>8590548613944</v>
      </c>
      <c r="C118" s="1">
        <v>2004020261860</v>
      </c>
      <c r="D118" s="1">
        <v>8590548613944</v>
      </c>
      <c r="E118" t="s">
        <v>27</v>
      </c>
      <c r="F118" t="s">
        <v>131</v>
      </c>
      <c r="G118" t="s">
        <v>232</v>
      </c>
      <c r="I118" s="2">
        <v>0.27</v>
      </c>
      <c r="J118" s="3">
        <v>43525</v>
      </c>
      <c r="K118" s="13" t="s">
        <v>8</v>
      </c>
      <c r="L118" s="54">
        <v>999</v>
      </c>
      <c r="M118" s="3">
        <v>43525</v>
      </c>
      <c r="N118" s="13" t="s">
        <v>8</v>
      </c>
      <c r="O118" s="15">
        <f t="shared" ref="O118:O120" si="10">ROUND(L118/1.27*(1-22.2172864321608%),0)</f>
        <v>612</v>
      </c>
      <c r="P118" s="33">
        <f t="shared" si="7"/>
        <v>0.22198198198198194</v>
      </c>
      <c r="Q118" s="3">
        <v>43525</v>
      </c>
      <c r="R118" s="13" t="s">
        <v>8</v>
      </c>
      <c r="S118" s="13">
        <v>999</v>
      </c>
      <c r="T118" s="15">
        <f>S118/1.27*0.835</f>
        <v>656.82283464566922</v>
      </c>
      <c r="U118" s="9">
        <f t="shared" si="8"/>
        <v>0.16500000000000004</v>
      </c>
    </row>
    <row r="119" spans="1:22" x14ac:dyDescent="0.3">
      <c r="A119" s="1">
        <v>8590548615641</v>
      </c>
      <c r="C119" s="1">
        <v>2004020261861</v>
      </c>
      <c r="D119" s="1">
        <v>8590548615641</v>
      </c>
      <c r="E119" t="s">
        <v>27</v>
      </c>
      <c r="F119" t="s">
        <v>132</v>
      </c>
      <c r="G119" t="s">
        <v>233</v>
      </c>
      <c r="I119" s="2">
        <v>0.27</v>
      </c>
      <c r="J119" s="3">
        <v>43525</v>
      </c>
      <c r="K119" s="13" t="s">
        <v>8</v>
      </c>
      <c r="L119" s="1">
        <v>1490</v>
      </c>
      <c r="M119" s="3">
        <v>43525</v>
      </c>
      <c r="N119" s="13" t="s">
        <v>8</v>
      </c>
      <c r="O119" s="15">
        <f t="shared" si="10"/>
        <v>913</v>
      </c>
      <c r="P119" s="33">
        <f t="shared" si="7"/>
        <v>0.22180536912751669</v>
      </c>
      <c r="Q119" s="3">
        <v>43525</v>
      </c>
      <c r="R119" s="13" t="s">
        <v>8</v>
      </c>
      <c r="S119" s="13">
        <v>1490</v>
      </c>
      <c r="T119" s="15">
        <v>979.64566929133855</v>
      </c>
      <c r="U119" s="9">
        <f t="shared" si="8"/>
        <v>0.16500000000000004</v>
      </c>
    </row>
    <row r="120" spans="1:22" x14ac:dyDescent="0.3">
      <c r="A120" s="1">
        <v>8590548615863</v>
      </c>
      <c r="C120" s="1">
        <v>2004020261857</v>
      </c>
      <c r="D120" s="1">
        <v>8590548615863</v>
      </c>
      <c r="E120" t="s">
        <v>27</v>
      </c>
      <c r="F120" t="s">
        <v>133</v>
      </c>
      <c r="G120" t="s">
        <v>234</v>
      </c>
      <c r="I120" s="2">
        <v>0.27</v>
      </c>
      <c r="J120" s="3">
        <v>43525</v>
      </c>
      <c r="K120" s="13" t="s">
        <v>8</v>
      </c>
      <c r="L120" s="1">
        <v>1490</v>
      </c>
      <c r="M120" s="3">
        <v>43525</v>
      </c>
      <c r="N120" s="13" t="s">
        <v>8</v>
      </c>
      <c r="O120" s="15">
        <f t="shared" si="10"/>
        <v>913</v>
      </c>
      <c r="P120" s="33">
        <f t="shared" si="7"/>
        <v>0.22180536912751669</v>
      </c>
      <c r="Q120" s="3">
        <v>43525</v>
      </c>
      <c r="R120" s="13" t="s">
        <v>8</v>
      </c>
      <c r="S120" s="13">
        <v>1490</v>
      </c>
      <c r="T120" s="15">
        <v>979.64566929133855</v>
      </c>
      <c r="U120" s="9">
        <f t="shared" si="8"/>
        <v>0.16500000000000004</v>
      </c>
    </row>
    <row r="121" spans="1:22" x14ac:dyDescent="0.3">
      <c r="A121" s="1">
        <v>5948221491038</v>
      </c>
      <c r="C121" s="1">
        <v>2004020261858</v>
      </c>
      <c r="D121" s="1">
        <v>5948221491038</v>
      </c>
      <c r="E121" t="s">
        <v>27</v>
      </c>
      <c r="F121" t="s">
        <v>134</v>
      </c>
      <c r="G121" t="s">
        <v>235</v>
      </c>
      <c r="I121" s="2">
        <v>0.27</v>
      </c>
      <c r="J121" s="3">
        <v>43525</v>
      </c>
      <c r="K121" s="13" t="s">
        <v>8</v>
      </c>
      <c r="L121" s="54">
        <v>999</v>
      </c>
      <c r="M121" s="3">
        <v>43525</v>
      </c>
      <c r="N121" s="13" t="s">
        <v>8</v>
      </c>
      <c r="O121" s="15">
        <f>ROUND(L121/1.27*(1-22.2172864321608%),0)</f>
        <v>612</v>
      </c>
      <c r="P121" s="33">
        <f t="shared" si="7"/>
        <v>0.22198198198198194</v>
      </c>
      <c r="Q121" s="3">
        <v>43525</v>
      </c>
      <c r="R121" s="13" t="s">
        <v>8</v>
      </c>
      <c r="S121" s="13">
        <v>999</v>
      </c>
      <c r="T121" s="15">
        <v>656.82283464566899</v>
      </c>
      <c r="U121" s="9">
        <f t="shared" si="8"/>
        <v>0.16500000000000037</v>
      </c>
    </row>
    <row r="122" spans="1:22" x14ac:dyDescent="0.3">
      <c r="A122" s="1">
        <v>5996514050806</v>
      </c>
      <c r="C122" s="1">
        <v>2004020263674</v>
      </c>
      <c r="D122" s="12">
        <v>5996514050806</v>
      </c>
      <c r="E122" s="10" t="s">
        <v>26</v>
      </c>
      <c r="F122" s="41" t="s">
        <v>247</v>
      </c>
      <c r="G122" s="41" t="s">
        <v>247</v>
      </c>
      <c r="H122" s="41"/>
      <c r="I122" s="42">
        <v>0.27</v>
      </c>
      <c r="J122" s="43">
        <v>43525</v>
      </c>
      <c r="K122" s="44" t="s">
        <v>8</v>
      </c>
      <c r="L122" s="12">
        <v>999</v>
      </c>
      <c r="M122" s="43">
        <v>43525</v>
      </c>
      <c r="N122" s="44" t="s">
        <v>8</v>
      </c>
      <c r="O122" s="45">
        <f>L122/1.27*0.78</f>
        <v>613.55905511811022</v>
      </c>
      <c r="P122" s="40">
        <f t="shared" si="7"/>
        <v>0.21999999999999997</v>
      </c>
      <c r="Q122" s="3">
        <v>43525</v>
      </c>
      <c r="R122" s="13" t="s">
        <v>8</v>
      </c>
      <c r="S122" s="54">
        <v>999</v>
      </c>
      <c r="T122" s="15">
        <f t="shared" ref="T122:T135" si="11">S122/1.27*0.835</f>
        <v>656.82283464566922</v>
      </c>
      <c r="U122" s="9">
        <f t="shared" si="8"/>
        <v>0.16500000000000004</v>
      </c>
      <c r="V122" s="15"/>
    </row>
    <row r="123" spans="1:22" x14ac:dyDescent="0.3">
      <c r="A123" s="1">
        <v>5996514050813</v>
      </c>
      <c r="C123" s="1">
        <v>2004020263675</v>
      </c>
      <c r="D123" s="12">
        <v>5996514050813</v>
      </c>
      <c r="E123" s="10" t="s">
        <v>26</v>
      </c>
      <c r="F123" s="41" t="s">
        <v>248</v>
      </c>
      <c r="G123" s="41" t="s">
        <v>248</v>
      </c>
      <c r="H123" s="41"/>
      <c r="I123" s="42">
        <v>0.27</v>
      </c>
      <c r="J123" s="43">
        <v>43525</v>
      </c>
      <c r="K123" s="44" t="s">
        <v>8</v>
      </c>
      <c r="L123" s="12">
        <v>999</v>
      </c>
      <c r="M123" s="43">
        <v>43525</v>
      </c>
      <c r="N123" s="44" t="s">
        <v>8</v>
      </c>
      <c r="O123" s="45">
        <f t="shared" ref="O123:O137" si="12">L123/1.27*0.78</f>
        <v>613.55905511811022</v>
      </c>
      <c r="P123" s="40">
        <f t="shared" si="7"/>
        <v>0.21999999999999997</v>
      </c>
      <c r="Q123" s="3">
        <v>43525</v>
      </c>
      <c r="R123" s="13" t="s">
        <v>8</v>
      </c>
      <c r="S123" s="54">
        <v>999</v>
      </c>
      <c r="T123" s="15">
        <f t="shared" si="11"/>
        <v>656.82283464566922</v>
      </c>
      <c r="U123" s="9">
        <f t="shared" si="8"/>
        <v>0.16500000000000004</v>
      </c>
    </row>
    <row r="124" spans="1:22" x14ac:dyDescent="0.3">
      <c r="A124" s="1">
        <v>5996514050820</v>
      </c>
      <c r="C124" s="1">
        <v>2004020263683</v>
      </c>
      <c r="D124" s="12">
        <v>5996514050820</v>
      </c>
      <c r="E124" s="10" t="s">
        <v>26</v>
      </c>
      <c r="F124" s="41" t="s">
        <v>249</v>
      </c>
      <c r="G124" s="41" t="s">
        <v>249</v>
      </c>
      <c r="H124" s="41"/>
      <c r="I124" s="42">
        <v>0.27</v>
      </c>
      <c r="J124" s="43">
        <v>43525</v>
      </c>
      <c r="K124" s="44" t="s">
        <v>8</v>
      </c>
      <c r="L124" s="12">
        <v>999</v>
      </c>
      <c r="M124" s="43">
        <v>43525</v>
      </c>
      <c r="N124" s="44" t="s">
        <v>8</v>
      </c>
      <c r="O124" s="45">
        <f t="shared" si="12"/>
        <v>613.55905511811022</v>
      </c>
      <c r="P124" s="40">
        <f t="shared" si="7"/>
        <v>0.21999999999999997</v>
      </c>
      <c r="Q124" s="3">
        <v>43525</v>
      </c>
      <c r="R124" s="13" t="s">
        <v>8</v>
      </c>
      <c r="S124" s="54">
        <v>999</v>
      </c>
      <c r="T124" s="15">
        <f t="shared" si="11"/>
        <v>656.82283464566922</v>
      </c>
      <c r="U124" s="9">
        <f t="shared" si="8"/>
        <v>0.16500000000000004</v>
      </c>
    </row>
    <row r="125" spans="1:22" x14ac:dyDescent="0.3">
      <c r="A125" s="1">
        <v>5996514050837</v>
      </c>
      <c r="C125" s="1">
        <v>2004020263676</v>
      </c>
      <c r="D125" s="12">
        <v>5996514050837</v>
      </c>
      <c r="E125" s="10" t="s">
        <v>26</v>
      </c>
      <c r="F125" s="41" t="s">
        <v>250</v>
      </c>
      <c r="G125" s="41" t="s">
        <v>250</v>
      </c>
      <c r="H125" s="41"/>
      <c r="I125" s="42">
        <v>0.27</v>
      </c>
      <c r="J125" s="43">
        <v>43525</v>
      </c>
      <c r="K125" s="44" t="s">
        <v>8</v>
      </c>
      <c r="L125" s="12">
        <v>999</v>
      </c>
      <c r="M125" s="43">
        <v>43525</v>
      </c>
      <c r="N125" s="44" t="s">
        <v>8</v>
      </c>
      <c r="O125" s="45">
        <f t="shared" si="12"/>
        <v>613.55905511811022</v>
      </c>
      <c r="P125" s="40">
        <f t="shared" si="7"/>
        <v>0.21999999999999997</v>
      </c>
      <c r="Q125" s="3">
        <v>43525</v>
      </c>
      <c r="R125" s="13" t="s">
        <v>8</v>
      </c>
      <c r="S125" s="54">
        <v>999</v>
      </c>
      <c r="T125" s="15">
        <f t="shared" si="11"/>
        <v>656.82283464566922</v>
      </c>
      <c r="U125" s="9">
        <f t="shared" si="8"/>
        <v>0.16500000000000004</v>
      </c>
    </row>
    <row r="126" spans="1:22" x14ac:dyDescent="0.3">
      <c r="A126" s="1">
        <v>5996514050844</v>
      </c>
      <c r="C126" s="1">
        <v>2004020263677</v>
      </c>
      <c r="D126" s="12">
        <v>5996514050844</v>
      </c>
      <c r="E126" s="10" t="s">
        <v>26</v>
      </c>
      <c r="F126" s="41" t="s">
        <v>251</v>
      </c>
      <c r="G126" s="41" t="s">
        <v>251</v>
      </c>
      <c r="H126" s="41"/>
      <c r="I126" s="42">
        <v>0.27</v>
      </c>
      <c r="J126" s="43">
        <v>43525</v>
      </c>
      <c r="K126" s="44" t="s">
        <v>8</v>
      </c>
      <c r="L126" s="12">
        <v>999</v>
      </c>
      <c r="M126" s="43">
        <v>43525</v>
      </c>
      <c r="N126" s="44" t="s">
        <v>8</v>
      </c>
      <c r="O126" s="45">
        <f t="shared" si="12"/>
        <v>613.55905511811022</v>
      </c>
      <c r="P126" s="40">
        <f t="shared" si="7"/>
        <v>0.21999999999999997</v>
      </c>
      <c r="Q126" s="3">
        <v>43525</v>
      </c>
      <c r="R126" s="13" t="s">
        <v>8</v>
      </c>
      <c r="S126" s="54">
        <v>999</v>
      </c>
      <c r="T126" s="15">
        <f t="shared" si="11"/>
        <v>656.82283464566922</v>
      </c>
      <c r="U126" s="9">
        <f t="shared" si="8"/>
        <v>0.16500000000000004</v>
      </c>
    </row>
    <row r="127" spans="1:22" x14ac:dyDescent="0.3">
      <c r="A127" s="1">
        <v>5996514050851</v>
      </c>
      <c r="C127" s="1">
        <v>2004020263678</v>
      </c>
      <c r="D127" s="12">
        <v>5996514050851</v>
      </c>
      <c r="E127" s="10" t="s">
        <v>26</v>
      </c>
      <c r="F127" s="41" t="s">
        <v>252</v>
      </c>
      <c r="G127" s="41" t="s">
        <v>252</v>
      </c>
      <c r="H127" s="41"/>
      <c r="I127" s="42">
        <v>0.27</v>
      </c>
      <c r="J127" s="43">
        <v>43525</v>
      </c>
      <c r="K127" s="44" t="s">
        <v>8</v>
      </c>
      <c r="L127" s="12">
        <v>999</v>
      </c>
      <c r="M127" s="43">
        <v>43525</v>
      </c>
      <c r="N127" s="44" t="s">
        <v>8</v>
      </c>
      <c r="O127" s="45">
        <f t="shared" si="12"/>
        <v>613.55905511811022</v>
      </c>
      <c r="P127" s="40">
        <f t="shared" si="7"/>
        <v>0.21999999999999997</v>
      </c>
      <c r="Q127" s="3">
        <v>43525</v>
      </c>
      <c r="R127" s="13" t="s">
        <v>8</v>
      </c>
      <c r="S127" s="54">
        <v>999</v>
      </c>
      <c r="T127" s="15">
        <f t="shared" si="11"/>
        <v>656.82283464566922</v>
      </c>
      <c r="U127" s="9">
        <f t="shared" si="8"/>
        <v>0.16500000000000004</v>
      </c>
    </row>
    <row r="128" spans="1:22" x14ac:dyDescent="0.3">
      <c r="A128" s="1">
        <v>5996514050868</v>
      </c>
      <c r="C128" s="1">
        <v>2004020263679</v>
      </c>
      <c r="D128" s="12">
        <v>5996514050868</v>
      </c>
      <c r="E128" s="10" t="s">
        <v>26</v>
      </c>
      <c r="F128" s="41" t="s">
        <v>253</v>
      </c>
      <c r="G128" s="41" t="s">
        <v>253</v>
      </c>
      <c r="H128" s="41"/>
      <c r="I128" s="42">
        <v>0.27</v>
      </c>
      <c r="J128" s="43">
        <v>43525</v>
      </c>
      <c r="K128" s="44" t="s">
        <v>8</v>
      </c>
      <c r="L128" s="12">
        <v>999</v>
      </c>
      <c r="M128" s="43">
        <v>43525</v>
      </c>
      <c r="N128" s="44" t="s">
        <v>8</v>
      </c>
      <c r="O128" s="45">
        <f t="shared" si="12"/>
        <v>613.55905511811022</v>
      </c>
      <c r="P128" s="40">
        <f t="shared" si="7"/>
        <v>0.21999999999999997</v>
      </c>
      <c r="Q128" s="3">
        <v>43525</v>
      </c>
      <c r="R128" s="13" t="s">
        <v>8</v>
      </c>
      <c r="S128" s="54">
        <v>999</v>
      </c>
      <c r="T128" s="15">
        <f t="shared" si="11"/>
        <v>656.82283464566922</v>
      </c>
      <c r="U128" s="9">
        <f t="shared" si="8"/>
        <v>0.16500000000000004</v>
      </c>
    </row>
    <row r="129" spans="1:21" x14ac:dyDescent="0.3">
      <c r="A129" s="1">
        <v>5996514050875</v>
      </c>
      <c r="C129" s="1">
        <v>2004020263684</v>
      </c>
      <c r="D129" s="12">
        <v>5996514050875</v>
      </c>
      <c r="E129" s="10" t="s">
        <v>26</v>
      </c>
      <c r="F129" s="41" t="s">
        <v>254</v>
      </c>
      <c r="G129" s="41" t="s">
        <v>254</v>
      </c>
      <c r="H129" s="41"/>
      <c r="I129" s="42">
        <v>0.27</v>
      </c>
      <c r="J129" s="43">
        <v>43525</v>
      </c>
      <c r="K129" s="44" t="s">
        <v>8</v>
      </c>
      <c r="L129" s="12">
        <v>999</v>
      </c>
      <c r="M129" s="43">
        <v>43525</v>
      </c>
      <c r="N129" s="44" t="s">
        <v>8</v>
      </c>
      <c r="O129" s="45">
        <f t="shared" si="12"/>
        <v>613.55905511811022</v>
      </c>
      <c r="P129" s="40">
        <f t="shared" si="7"/>
        <v>0.21999999999999997</v>
      </c>
      <c r="Q129" s="3">
        <v>43525</v>
      </c>
      <c r="R129" s="13" t="s">
        <v>8</v>
      </c>
      <c r="S129" s="54">
        <v>999</v>
      </c>
      <c r="T129" s="15">
        <f t="shared" si="11"/>
        <v>656.82283464566922</v>
      </c>
      <c r="U129" s="9">
        <f t="shared" si="8"/>
        <v>0.16500000000000004</v>
      </c>
    </row>
    <row r="130" spans="1:21" x14ac:dyDescent="0.3">
      <c r="A130" s="1">
        <v>5996514050882</v>
      </c>
      <c r="C130" s="1">
        <v>2004020263685</v>
      </c>
      <c r="D130" s="12">
        <v>5996514050882</v>
      </c>
      <c r="E130" s="10" t="s">
        <v>26</v>
      </c>
      <c r="F130" s="41" t="s">
        <v>255</v>
      </c>
      <c r="G130" s="41" t="s">
        <v>255</v>
      </c>
      <c r="H130" s="41"/>
      <c r="I130" s="42">
        <v>0.27</v>
      </c>
      <c r="J130" s="43">
        <v>43525</v>
      </c>
      <c r="K130" s="44" t="s">
        <v>8</v>
      </c>
      <c r="L130" s="12">
        <v>999</v>
      </c>
      <c r="M130" s="43">
        <v>43525</v>
      </c>
      <c r="N130" s="44" t="s">
        <v>8</v>
      </c>
      <c r="O130" s="45">
        <f t="shared" si="12"/>
        <v>613.55905511811022</v>
      </c>
      <c r="P130" s="40">
        <f t="shared" si="7"/>
        <v>0.21999999999999997</v>
      </c>
      <c r="Q130" s="3">
        <v>43525</v>
      </c>
      <c r="R130" s="13" t="s">
        <v>8</v>
      </c>
      <c r="S130" s="54">
        <v>999</v>
      </c>
      <c r="T130" s="15">
        <f t="shared" si="11"/>
        <v>656.82283464566922</v>
      </c>
      <c r="U130" s="9">
        <f t="shared" si="8"/>
        <v>0.16500000000000004</v>
      </c>
    </row>
    <row r="131" spans="1:21" x14ac:dyDescent="0.3">
      <c r="A131" s="1">
        <v>5996514050899</v>
      </c>
      <c r="C131" s="1">
        <v>2004020263686</v>
      </c>
      <c r="D131" s="12">
        <v>5996514050899</v>
      </c>
      <c r="E131" s="10" t="s">
        <v>26</v>
      </c>
      <c r="F131" s="41" t="s">
        <v>256</v>
      </c>
      <c r="G131" s="41" t="s">
        <v>256</v>
      </c>
      <c r="H131" s="41"/>
      <c r="I131" s="42">
        <v>0.27</v>
      </c>
      <c r="J131" s="43">
        <v>43525</v>
      </c>
      <c r="K131" s="44" t="s">
        <v>8</v>
      </c>
      <c r="L131" s="12">
        <v>999</v>
      </c>
      <c r="M131" s="43">
        <v>43525</v>
      </c>
      <c r="N131" s="44" t="s">
        <v>8</v>
      </c>
      <c r="O131" s="45">
        <f t="shared" si="12"/>
        <v>613.55905511811022</v>
      </c>
      <c r="P131" s="40">
        <f t="shared" si="7"/>
        <v>0.21999999999999997</v>
      </c>
      <c r="Q131" s="3">
        <v>43525</v>
      </c>
      <c r="R131" s="13" t="s">
        <v>8</v>
      </c>
      <c r="S131" s="54">
        <v>999</v>
      </c>
      <c r="T131" s="15">
        <f t="shared" si="11"/>
        <v>656.82283464566922</v>
      </c>
      <c r="U131" s="9">
        <f t="shared" si="8"/>
        <v>0.16500000000000004</v>
      </c>
    </row>
    <row r="132" spans="1:21" x14ac:dyDescent="0.3">
      <c r="A132" s="1">
        <v>5996514050905</v>
      </c>
      <c r="C132" s="1">
        <v>2004020263680</v>
      </c>
      <c r="D132" s="12">
        <v>5996514050905</v>
      </c>
      <c r="E132" s="10" t="s">
        <v>26</v>
      </c>
      <c r="F132" s="41" t="s">
        <v>257</v>
      </c>
      <c r="G132" s="41" t="s">
        <v>257</v>
      </c>
      <c r="H132" s="41"/>
      <c r="I132" s="42">
        <v>0.27</v>
      </c>
      <c r="J132" s="43">
        <v>43525</v>
      </c>
      <c r="K132" s="44" t="s">
        <v>8</v>
      </c>
      <c r="L132" s="12">
        <v>999</v>
      </c>
      <c r="M132" s="43">
        <v>43525</v>
      </c>
      <c r="N132" s="44" t="s">
        <v>8</v>
      </c>
      <c r="O132" s="45">
        <f t="shared" si="12"/>
        <v>613.55905511811022</v>
      </c>
      <c r="P132" s="40">
        <f t="shared" si="7"/>
        <v>0.21999999999999997</v>
      </c>
      <c r="Q132" s="3">
        <v>43525</v>
      </c>
      <c r="R132" s="13" t="s">
        <v>8</v>
      </c>
      <c r="S132" s="54">
        <v>999</v>
      </c>
      <c r="T132" s="15">
        <f t="shared" si="11"/>
        <v>656.82283464566922</v>
      </c>
      <c r="U132" s="9">
        <f t="shared" si="8"/>
        <v>0.16500000000000004</v>
      </c>
    </row>
    <row r="133" spans="1:21" x14ac:dyDescent="0.3">
      <c r="A133" s="1">
        <v>5996514050912</v>
      </c>
      <c r="C133" s="1">
        <v>2004020263687</v>
      </c>
      <c r="D133" s="12">
        <v>5996514050912</v>
      </c>
      <c r="E133" s="10" t="s">
        <v>26</v>
      </c>
      <c r="F133" s="41" t="s">
        <v>258</v>
      </c>
      <c r="G133" s="41" t="s">
        <v>258</v>
      </c>
      <c r="H133" s="41"/>
      <c r="I133" s="42">
        <v>0.27</v>
      </c>
      <c r="J133" s="43">
        <v>43525</v>
      </c>
      <c r="K133" s="44" t="s">
        <v>8</v>
      </c>
      <c r="L133" s="12">
        <v>999</v>
      </c>
      <c r="M133" s="43">
        <v>43525</v>
      </c>
      <c r="N133" s="44" t="s">
        <v>8</v>
      </c>
      <c r="O133" s="45">
        <f t="shared" si="12"/>
        <v>613.55905511811022</v>
      </c>
      <c r="P133" s="40">
        <f t="shared" si="7"/>
        <v>0.21999999999999997</v>
      </c>
      <c r="Q133" s="3">
        <v>43525</v>
      </c>
      <c r="R133" s="13" t="s">
        <v>8</v>
      </c>
      <c r="S133" s="54">
        <v>999</v>
      </c>
      <c r="T133" s="15">
        <f t="shared" si="11"/>
        <v>656.82283464566922</v>
      </c>
      <c r="U133" s="9">
        <f t="shared" si="8"/>
        <v>0.16500000000000004</v>
      </c>
    </row>
    <row r="134" spans="1:21" x14ac:dyDescent="0.3">
      <c r="A134" s="1">
        <v>5996514050929</v>
      </c>
      <c r="C134" s="1">
        <v>2004020263688</v>
      </c>
      <c r="D134" s="12">
        <v>5996514050929</v>
      </c>
      <c r="E134" s="10" t="s">
        <v>26</v>
      </c>
      <c r="F134" s="41" t="s">
        <v>259</v>
      </c>
      <c r="G134" s="41" t="s">
        <v>259</v>
      </c>
      <c r="H134" s="41"/>
      <c r="I134" s="42">
        <v>0.27</v>
      </c>
      <c r="J134" s="43">
        <v>43525</v>
      </c>
      <c r="K134" s="44" t="s">
        <v>8</v>
      </c>
      <c r="L134" s="12">
        <v>999</v>
      </c>
      <c r="M134" s="43">
        <v>43525</v>
      </c>
      <c r="N134" s="44" t="s">
        <v>8</v>
      </c>
      <c r="O134" s="45">
        <f t="shared" si="12"/>
        <v>613.55905511811022</v>
      </c>
      <c r="P134" s="40">
        <f t="shared" si="7"/>
        <v>0.21999999999999997</v>
      </c>
      <c r="Q134" s="3">
        <v>43525</v>
      </c>
      <c r="R134" s="13" t="s">
        <v>8</v>
      </c>
      <c r="S134" s="54">
        <v>999</v>
      </c>
      <c r="T134" s="15">
        <f t="shared" si="11"/>
        <v>656.82283464566922</v>
      </c>
      <c r="U134" s="9">
        <f t="shared" si="8"/>
        <v>0.16500000000000004</v>
      </c>
    </row>
    <row r="135" spans="1:21" x14ac:dyDescent="0.3">
      <c r="A135" s="1">
        <v>5996514050936</v>
      </c>
      <c r="C135" s="1">
        <v>2004020263689</v>
      </c>
      <c r="D135" s="12">
        <v>5996514050936</v>
      </c>
      <c r="E135" s="10" t="s">
        <v>26</v>
      </c>
      <c r="F135" s="41" t="s">
        <v>260</v>
      </c>
      <c r="G135" s="41" t="s">
        <v>260</v>
      </c>
      <c r="H135" s="41"/>
      <c r="I135" s="42">
        <v>0.27</v>
      </c>
      <c r="J135" s="43">
        <v>43525</v>
      </c>
      <c r="K135" s="44" t="s">
        <v>8</v>
      </c>
      <c r="L135" s="12">
        <v>999</v>
      </c>
      <c r="M135" s="43">
        <v>43525</v>
      </c>
      <c r="N135" s="44" t="s">
        <v>8</v>
      </c>
      <c r="O135" s="45">
        <f t="shared" si="12"/>
        <v>613.55905511811022</v>
      </c>
      <c r="P135" s="40">
        <f t="shared" si="7"/>
        <v>0.21999999999999997</v>
      </c>
      <c r="Q135" s="3">
        <v>43525</v>
      </c>
      <c r="R135" s="13" t="s">
        <v>8</v>
      </c>
      <c r="S135" s="54">
        <v>999</v>
      </c>
      <c r="T135" s="15">
        <f t="shared" si="11"/>
        <v>656.82283464566922</v>
      </c>
      <c r="U135" s="9">
        <f t="shared" si="8"/>
        <v>0.16500000000000004</v>
      </c>
    </row>
    <row r="136" spans="1:21" x14ac:dyDescent="0.3">
      <c r="A136" s="1">
        <v>5996514050974</v>
      </c>
      <c r="C136" s="1">
        <v>2004020263681</v>
      </c>
      <c r="D136" s="12">
        <v>5996514050974</v>
      </c>
      <c r="E136" s="10" t="s">
        <v>26</v>
      </c>
      <c r="F136" s="41" t="s">
        <v>261</v>
      </c>
      <c r="G136" s="41" t="s">
        <v>261</v>
      </c>
      <c r="H136" s="41"/>
      <c r="I136" s="42">
        <v>0.27</v>
      </c>
      <c r="J136" s="43">
        <v>43525</v>
      </c>
      <c r="K136" s="44" t="s">
        <v>8</v>
      </c>
      <c r="L136" s="12">
        <v>999</v>
      </c>
      <c r="M136" s="43">
        <v>43525</v>
      </c>
      <c r="N136" s="44" t="s">
        <v>8</v>
      </c>
      <c r="O136" s="45">
        <f t="shared" si="12"/>
        <v>613.55905511811022</v>
      </c>
      <c r="P136" s="40">
        <f t="shared" si="7"/>
        <v>0.21999999999999997</v>
      </c>
      <c r="Q136" s="3">
        <v>43525</v>
      </c>
      <c r="R136" s="13" t="s">
        <v>8</v>
      </c>
      <c r="S136" s="13">
        <v>1490</v>
      </c>
      <c r="T136" s="15">
        <v>979.64566929133855</v>
      </c>
      <c r="U136" s="9">
        <f t="shared" si="8"/>
        <v>0.16500000000000004</v>
      </c>
    </row>
    <row r="137" spans="1:21" x14ac:dyDescent="0.3">
      <c r="A137" s="1">
        <v>5996514051438</v>
      </c>
      <c r="C137" s="1">
        <v>2004020263682</v>
      </c>
      <c r="D137" s="12">
        <v>5996514051438</v>
      </c>
      <c r="E137" s="10" t="s">
        <v>26</v>
      </c>
      <c r="F137" s="41" t="s">
        <v>262</v>
      </c>
      <c r="G137" s="41" t="s">
        <v>262</v>
      </c>
      <c r="H137" s="41"/>
      <c r="I137" s="42">
        <v>0.27</v>
      </c>
      <c r="J137" s="43">
        <v>43525</v>
      </c>
      <c r="K137" s="44" t="s">
        <v>8</v>
      </c>
      <c r="L137" s="12">
        <v>999</v>
      </c>
      <c r="M137" s="43">
        <v>43525</v>
      </c>
      <c r="N137" s="44" t="s">
        <v>8</v>
      </c>
      <c r="O137" s="45">
        <f t="shared" si="12"/>
        <v>613.55905511811022</v>
      </c>
      <c r="P137" s="40">
        <f t="shared" si="7"/>
        <v>0.21999999999999997</v>
      </c>
      <c r="Q137" s="3">
        <v>43525</v>
      </c>
      <c r="R137" s="13" t="s">
        <v>8</v>
      </c>
      <c r="S137" s="54">
        <v>999</v>
      </c>
      <c r="T137" s="15">
        <f>S137/1.27*0.835</f>
        <v>656.82283464566922</v>
      </c>
      <c r="U137" s="9">
        <f t="shared" si="8"/>
        <v>0.16500000000000004</v>
      </c>
    </row>
    <row r="138" spans="1:21" x14ac:dyDescent="0.3">
      <c r="A138" s="1">
        <v>8590548617249</v>
      </c>
      <c r="C138" s="1">
        <v>2004020265457</v>
      </c>
      <c r="D138" s="1">
        <v>8590548617249</v>
      </c>
      <c r="E138" t="s">
        <v>27</v>
      </c>
      <c r="F138" t="s">
        <v>263</v>
      </c>
      <c r="H138" s="41"/>
      <c r="I138" s="2">
        <v>0.27</v>
      </c>
      <c r="J138" s="3">
        <v>43525</v>
      </c>
      <c r="K138" s="13" t="s">
        <v>8</v>
      </c>
      <c r="L138" s="41">
        <v>3290</v>
      </c>
      <c r="M138" s="3">
        <v>43525</v>
      </c>
      <c r="N138" s="13" t="s">
        <v>8</v>
      </c>
      <c r="O138" s="15">
        <f t="shared" ref="O138:O142" si="13">ROUND(L138/1.27*(1-22.2172864321608%),0)</f>
        <v>2015</v>
      </c>
      <c r="P138" s="46">
        <f t="shared" si="7"/>
        <v>0.22217325227963525</v>
      </c>
      <c r="Q138" s="3">
        <v>43525</v>
      </c>
      <c r="R138" s="13" t="s">
        <v>8</v>
      </c>
      <c r="S138" s="41">
        <v>3290</v>
      </c>
      <c r="T138" s="15">
        <v>2163.1102362204724</v>
      </c>
      <c r="U138" s="9">
        <f t="shared" si="8"/>
        <v>0.16499999999999992</v>
      </c>
    </row>
    <row r="139" spans="1:21" x14ac:dyDescent="0.3">
      <c r="A139" s="1">
        <v>8590548617300</v>
      </c>
      <c r="C139" s="1">
        <v>2004020265458</v>
      </c>
      <c r="D139" s="1">
        <v>8590548617300</v>
      </c>
      <c r="E139" t="s">
        <v>27</v>
      </c>
      <c r="F139" t="s">
        <v>264</v>
      </c>
      <c r="H139" s="41"/>
      <c r="I139" s="2">
        <v>0.27</v>
      </c>
      <c r="J139" s="3">
        <v>43525</v>
      </c>
      <c r="K139" s="13" t="s">
        <v>8</v>
      </c>
      <c r="L139" s="41">
        <v>1990</v>
      </c>
      <c r="M139" s="3">
        <v>43525</v>
      </c>
      <c r="N139" s="13" t="s">
        <v>8</v>
      </c>
      <c r="O139" s="15">
        <f t="shared" si="13"/>
        <v>1219</v>
      </c>
      <c r="P139" s="46">
        <f t="shared" si="7"/>
        <v>0.22204522613065325</v>
      </c>
      <c r="Q139" s="3">
        <v>43525</v>
      </c>
      <c r="R139" s="13" t="s">
        <v>8</v>
      </c>
      <c r="S139" s="41">
        <v>1990</v>
      </c>
      <c r="T139" s="15">
        <v>1308.3858267716535</v>
      </c>
      <c r="U139" s="9">
        <f t="shared" si="8"/>
        <v>0.16500000000000004</v>
      </c>
    </row>
    <row r="140" spans="1:21" x14ac:dyDescent="0.3">
      <c r="A140" s="1">
        <v>5948221492196</v>
      </c>
      <c r="C140" s="1">
        <v>2004020265439</v>
      </c>
      <c r="D140" s="1">
        <v>5948221492196</v>
      </c>
      <c r="E140" t="s">
        <v>27</v>
      </c>
      <c r="F140" t="s">
        <v>265</v>
      </c>
      <c r="H140" s="41"/>
      <c r="I140" s="2">
        <v>0.27</v>
      </c>
      <c r="J140" s="3">
        <v>43525</v>
      </c>
      <c r="K140" s="13" t="s">
        <v>8</v>
      </c>
      <c r="L140" s="41">
        <v>3290</v>
      </c>
      <c r="M140" s="3">
        <v>43525</v>
      </c>
      <c r="N140" s="13" t="s">
        <v>8</v>
      </c>
      <c r="O140" s="15">
        <f t="shared" si="13"/>
        <v>2015</v>
      </c>
      <c r="P140" s="46">
        <f t="shared" si="7"/>
        <v>0.22217325227963525</v>
      </c>
      <c r="Q140" s="3">
        <v>43525</v>
      </c>
      <c r="R140" s="13" t="s">
        <v>8</v>
      </c>
      <c r="S140" s="41">
        <v>3290</v>
      </c>
      <c r="T140" s="15">
        <v>2163.1102362204724</v>
      </c>
      <c r="U140" s="9">
        <f t="shared" si="8"/>
        <v>0.16499999999999992</v>
      </c>
    </row>
    <row r="141" spans="1:21" x14ac:dyDescent="0.3">
      <c r="A141" s="1">
        <v>8590548617003</v>
      </c>
      <c r="C141" s="1">
        <v>2004020265440</v>
      </c>
      <c r="D141" s="1">
        <v>8590548617003</v>
      </c>
      <c r="E141" t="s">
        <v>27</v>
      </c>
      <c r="F141" t="s">
        <v>266</v>
      </c>
      <c r="H141" s="41"/>
      <c r="I141" s="2">
        <v>0.27</v>
      </c>
      <c r="J141" s="3">
        <v>43525</v>
      </c>
      <c r="K141" s="13" t="s">
        <v>8</v>
      </c>
      <c r="L141" s="41">
        <v>3290</v>
      </c>
      <c r="M141" s="3">
        <v>43525</v>
      </c>
      <c r="N141" s="13" t="s">
        <v>8</v>
      </c>
      <c r="O141" s="15">
        <f t="shared" si="13"/>
        <v>2015</v>
      </c>
      <c r="P141" s="46">
        <f t="shared" si="7"/>
        <v>0.22217325227963525</v>
      </c>
      <c r="Q141" s="3">
        <v>43525</v>
      </c>
      <c r="R141" s="13" t="s">
        <v>8</v>
      </c>
      <c r="S141" s="41">
        <v>3290</v>
      </c>
      <c r="T141" s="15">
        <v>2163.1102362204724</v>
      </c>
      <c r="U141" s="9">
        <f t="shared" si="8"/>
        <v>0.16499999999999992</v>
      </c>
    </row>
    <row r="142" spans="1:21" x14ac:dyDescent="0.3">
      <c r="A142" s="1">
        <v>8590548617379</v>
      </c>
      <c r="C142" s="1">
        <v>2004020265441</v>
      </c>
      <c r="D142" s="1">
        <v>8590548617379</v>
      </c>
      <c r="E142" t="s">
        <v>27</v>
      </c>
      <c r="F142" t="s">
        <v>267</v>
      </c>
      <c r="H142" s="41"/>
      <c r="I142" s="2">
        <v>0.27</v>
      </c>
      <c r="J142" s="3">
        <v>43525</v>
      </c>
      <c r="K142" s="13" t="s">
        <v>8</v>
      </c>
      <c r="L142" s="41">
        <v>3290</v>
      </c>
      <c r="M142" s="3">
        <v>43525</v>
      </c>
      <c r="N142" s="13" t="s">
        <v>8</v>
      </c>
      <c r="O142" s="15">
        <f t="shared" si="13"/>
        <v>2015</v>
      </c>
      <c r="P142" s="46">
        <f t="shared" si="7"/>
        <v>0.22217325227963525</v>
      </c>
      <c r="Q142" s="3">
        <v>43525</v>
      </c>
      <c r="R142" s="13" t="s">
        <v>8</v>
      </c>
      <c r="S142" s="41">
        <v>3290</v>
      </c>
      <c r="T142" s="15">
        <v>2163.1102362204724</v>
      </c>
      <c r="U142" s="9">
        <f t="shared" si="8"/>
        <v>0.16499999999999992</v>
      </c>
    </row>
    <row r="143" spans="1:21" x14ac:dyDescent="0.3">
      <c r="A143" s="1">
        <v>5908305220633</v>
      </c>
      <c r="C143" s="1">
        <v>2004020216761</v>
      </c>
      <c r="D143" s="1">
        <v>5908305220633</v>
      </c>
      <c r="E143" t="s">
        <v>334</v>
      </c>
      <c r="F143" t="s">
        <v>268</v>
      </c>
      <c r="H143" s="41"/>
      <c r="I143" s="2">
        <v>0.27</v>
      </c>
      <c r="J143" s="3">
        <v>43525</v>
      </c>
      <c r="K143" s="13" t="s">
        <v>8</v>
      </c>
      <c r="L143" s="10">
        <v>2990</v>
      </c>
      <c r="M143" s="3">
        <v>43525</v>
      </c>
      <c r="N143" s="13" t="s">
        <v>8</v>
      </c>
      <c r="O143" s="10">
        <v>1470</v>
      </c>
      <c r="P143" s="46">
        <f t="shared" si="7"/>
        <v>0.3756187290969899</v>
      </c>
      <c r="Q143" s="3">
        <v>43525</v>
      </c>
      <c r="R143" s="13" t="s">
        <v>8</v>
      </c>
      <c r="S143" s="41">
        <v>2990</v>
      </c>
      <c r="T143" s="15">
        <v>1965.8661417322833</v>
      </c>
      <c r="U143" s="9">
        <f t="shared" si="8"/>
        <v>0.16500000000000004</v>
      </c>
    </row>
    <row r="144" spans="1:21" x14ac:dyDescent="0.3">
      <c r="A144" s="1">
        <v>5908305220640</v>
      </c>
      <c r="C144" s="1">
        <v>2004020216760</v>
      </c>
      <c r="D144" s="1">
        <v>5908305220640</v>
      </c>
      <c r="E144" t="s">
        <v>334</v>
      </c>
      <c r="F144" t="s">
        <v>269</v>
      </c>
      <c r="H144" s="41"/>
      <c r="I144" s="2">
        <v>0.27</v>
      </c>
      <c r="J144" s="3">
        <v>43525</v>
      </c>
      <c r="K144" s="13" t="s">
        <v>8</v>
      </c>
      <c r="L144" s="10">
        <v>2990</v>
      </c>
      <c r="M144" s="3">
        <v>43525</v>
      </c>
      <c r="N144" s="13" t="s">
        <v>8</v>
      </c>
      <c r="O144" s="10">
        <v>1470</v>
      </c>
      <c r="P144" s="46">
        <f t="shared" si="7"/>
        <v>0.3756187290969899</v>
      </c>
      <c r="Q144" s="3">
        <v>43525</v>
      </c>
      <c r="R144" s="13" t="s">
        <v>8</v>
      </c>
      <c r="S144" s="41">
        <v>2990</v>
      </c>
      <c r="T144" s="15">
        <v>1965.8661417322833</v>
      </c>
      <c r="U144" s="9">
        <f t="shared" si="8"/>
        <v>0.16500000000000004</v>
      </c>
    </row>
    <row r="145" spans="1:21" x14ac:dyDescent="0.3">
      <c r="A145" s="1">
        <v>5908305218548</v>
      </c>
      <c r="C145" s="1">
        <v>2004020166679</v>
      </c>
      <c r="D145" s="1">
        <v>5908305218548</v>
      </c>
      <c r="E145" t="s">
        <v>334</v>
      </c>
      <c r="F145" t="s">
        <v>270</v>
      </c>
      <c r="H145" s="41"/>
      <c r="I145" s="2">
        <v>0.27</v>
      </c>
      <c r="J145" s="3">
        <v>43525</v>
      </c>
      <c r="K145" s="13" t="s">
        <v>8</v>
      </c>
      <c r="L145" s="41">
        <v>5990</v>
      </c>
      <c r="M145" s="3">
        <v>43525</v>
      </c>
      <c r="N145" s="13" t="s">
        <v>8</v>
      </c>
      <c r="O145" s="41"/>
      <c r="P145" s="46">
        <f t="shared" si="7"/>
        <v>1</v>
      </c>
      <c r="Q145" s="3">
        <v>43525</v>
      </c>
      <c r="R145" s="13" t="s">
        <v>8</v>
      </c>
      <c r="S145" s="41">
        <v>5990</v>
      </c>
      <c r="T145" s="15">
        <v>3938.3070866141729</v>
      </c>
      <c r="U145" s="9">
        <f t="shared" si="8"/>
        <v>0.16500000000000004</v>
      </c>
    </row>
    <row r="146" spans="1:21" x14ac:dyDescent="0.3">
      <c r="A146" s="1">
        <v>5908305214366</v>
      </c>
      <c r="C146" s="1">
        <v>2004020086965</v>
      </c>
      <c r="D146" s="1">
        <v>5908305214366</v>
      </c>
      <c r="E146" t="s">
        <v>334</v>
      </c>
      <c r="F146" t="s">
        <v>271</v>
      </c>
      <c r="H146" s="41"/>
      <c r="I146" s="2">
        <v>0.27</v>
      </c>
      <c r="J146" s="3">
        <v>43525</v>
      </c>
      <c r="K146" s="13" t="s">
        <v>8</v>
      </c>
      <c r="L146" s="41">
        <v>2990</v>
      </c>
      <c r="M146" s="3">
        <v>43525</v>
      </c>
      <c r="N146" s="13" t="s">
        <v>8</v>
      </c>
      <c r="O146" s="41"/>
      <c r="P146" s="46">
        <f t="shared" si="7"/>
        <v>1</v>
      </c>
      <c r="Q146" s="3">
        <v>43525</v>
      </c>
      <c r="R146" s="13" t="s">
        <v>8</v>
      </c>
      <c r="S146" s="41">
        <v>2990</v>
      </c>
      <c r="T146" s="15">
        <v>1965.8661417322833</v>
      </c>
      <c r="U146" s="9">
        <f t="shared" si="8"/>
        <v>0.16500000000000004</v>
      </c>
    </row>
    <row r="147" spans="1:21" x14ac:dyDescent="0.3">
      <c r="A147" s="1">
        <v>5908305209416</v>
      </c>
      <c r="C147" s="1">
        <v>2004020205035</v>
      </c>
      <c r="D147" s="1">
        <v>5908305209416</v>
      </c>
      <c r="E147" t="s">
        <v>334</v>
      </c>
      <c r="F147" t="s">
        <v>272</v>
      </c>
      <c r="H147" s="41"/>
      <c r="I147" s="2">
        <v>0.27</v>
      </c>
      <c r="J147" s="3">
        <v>43525</v>
      </c>
      <c r="K147" s="13" t="s">
        <v>8</v>
      </c>
      <c r="L147" s="10">
        <v>2990</v>
      </c>
      <c r="M147" s="3">
        <v>43525</v>
      </c>
      <c r="N147" s="13" t="s">
        <v>8</v>
      </c>
      <c r="O147" s="10">
        <v>1470</v>
      </c>
      <c r="P147" s="46">
        <f t="shared" si="7"/>
        <v>0.3756187290969899</v>
      </c>
      <c r="Q147" s="3">
        <v>43525</v>
      </c>
      <c r="R147" s="13" t="s">
        <v>8</v>
      </c>
      <c r="S147" s="41">
        <v>2990</v>
      </c>
      <c r="T147" s="15">
        <v>1965.8661417322833</v>
      </c>
      <c r="U147" s="9">
        <f t="shared" si="8"/>
        <v>0.16500000000000004</v>
      </c>
    </row>
    <row r="148" spans="1:21" x14ac:dyDescent="0.3">
      <c r="A148" s="1">
        <v>5908305214274</v>
      </c>
      <c r="C148" s="1">
        <v>2004020265442</v>
      </c>
      <c r="D148" s="1">
        <v>5908305214274</v>
      </c>
      <c r="E148" t="s">
        <v>334</v>
      </c>
      <c r="F148" t="s">
        <v>273</v>
      </c>
      <c r="H148" s="41"/>
      <c r="I148" s="2">
        <v>0.27</v>
      </c>
      <c r="J148" s="3">
        <v>43525</v>
      </c>
      <c r="K148" s="13" t="s">
        <v>8</v>
      </c>
      <c r="L148" s="41">
        <v>2990</v>
      </c>
      <c r="M148" s="3">
        <v>43525</v>
      </c>
      <c r="N148" s="13" t="s">
        <v>8</v>
      </c>
      <c r="O148" s="41"/>
      <c r="P148" s="46">
        <f t="shared" ref="P148:P211" si="14">1-(O148/(L148/(1+I148)))</f>
        <v>1</v>
      </c>
      <c r="Q148" s="3">
        <v>43525</v>
      </c>
      <c r="R148" s="13" t="s">
        <v>8</v>
      </c>
      <c r="S148" s="41">
        <v>2990</v>
      </c>
      <c r="T148" s="15">
        <v>1965.8661417322833</v>
      </c>
      <c r="U148" s="9">
        <f t="shared" si="8"/>
        <v>0.16500000000000004</v>
      </c>
    </row>
    <row r="149" spans="1:21" x14ac:dyDescent="0.3">
      <c r="A149" s="1">
        <v>5908305218623</v>
      </c>
      <c r="C149" s="1">
        <v>2004020265459</v>
      </c>
      <c r="D149" s="1">
        <v>5908305218623</v>
      </c>
      <c r="E149" t="s">
        <v>334</v>
      </c>
      <c r="F149" t="s">
        <v>274</v>
      </c>
      <c r="H149" s="41"/>
      <c r="I149" s="2">
        <v>0.27</v>
      </c>
      <c r="J149" s="3">
        <v>43525</v>
      </c>
      <c r="K149" s="13" t="s">
        <v>8</v>
      </c>
      <c r="L149" s="41">
        <v>2990</v>
      </c>
      <c r="M149" s="3">
        <v>43525</v>
      </c>
      <c r="N149" s="13" t="s">
        <v>8</v>
      </c>
      <c r="O149" s="41"/>
      <c r="P149" s="46">
        <f t="shared" si="14"/>
        <v>1</v>
      </c>
      <c r="Q149" s="3">
        <v>43525</v>
      </c>
      <c r="R149" s="13" t="s">
        <v>8</v>
      </c>
      <c r="S149" s="41">
        <v>2990</v>
      </c>
      <c r="T149" s="15">
        <v>1965.8661417322833</v>
      </c>
      <c r="U149" s="9">
        <f t="shared" ref="U149:U211" si="15">1-T149/(S149/1.27)</f>
        <v>0.16500000000000004</v>
      </c>
    </row>
    <row r="150" spans="1:21" x14ac:dyDescent="0.3">
      <c r="A150" s="1">
        <v>5908305212553</v>
      </c>
      <c r="C150" s="1">
        <v>2004020055213</v>
      </c>
      <c r="D150" s="1">
        <v>5908305212553</v>
      </c>
      <c r="E150" t="s">
        <v>334</v>
      </c>
      <c r="F150" t="s">
        <v>275</v>
      </c>
      <c r="H150" s="41"/>
      <c r="I150" s="2">
        <v>0.27</v>
      </c>
      <c r="J150" s="3">
        <v>43525</v>
      </c>
      <c r="K150" s="13" t="s">
        <v>8</v>
      </c>
      <c r="L150" s="41">
        <v>2990</v>
      </c>
      <c r="M150" s="3">
        <v>43525</v>
      </c>
      <c r="N150" s="13" t="s">
        <v>8</v>
      </c>
      <c r="O150" s="41"/>
      <c r="P150" s="46">
        <f t="shared" si="14"/>
        <v>1</v>
      </c>
      <c r="Q150" s="3">
        <v>43525</v>
      </c>
      <c r="R150" s="13" t="s">
        <v>8</v>
      </c>
      <c r="S150" s="41">
        <v>2990</v>
      </c>
      <c r="T150" s="15">
        <v>1965.8661417322833</v>
      </c>
      <c r="U150" s="9">
        <f t="shared" si="15"/>
        <v>0.16500000000000004</v>
      </c>
    </row>
    <row r="151" spans="1:21" x14ac:dyDescent="0.3">
      <c r="A151" s="1">
        <v>5908305220664</v>
      </c>
      <c r="C151" s="1">
        <v>2004020216762</v>
      </c>
      <c r="D151" s="1">
        <v>5908305220664</v>
      </c>
      <c r="E151" t="s">
        <v>334</v>
      </c>
      <c r="F151" t="s">
        <v>276</v>
      </c>
      <c r="H151" s="41"/>
      <c r="I151" s="2">
        <v>0.27</v>
      </c>
      <c r="J151" s="3">
        <v>43525</v>
      </c>
      <c r="K151" s="13" t="s">
        <v>8</v>
      </c>
      <c r="L151" s="41">
        <v>2990</v>
      </c>
      <c r="M151" s="3">
        <v>43525</v>
      </c>
      <c r="N151" s="13" t="s">
        <v>8</v>
      </c>
      <c r="O151" s="41"/>
      <c r="P151" s="46">
        <f t="shared" si="14"/>
        <v>1</v>
      </c>
      <c r="Q151" s="3">
        <v>43525</v>
      </c>
      <c r="R151" s="13" t="s">
        <v>8</v>
      </c>
      <c r="S151" s="41">
        <v>2990</v>
      </c>
      <c r="T151" s="15">
        <v>1965.8661417322833</v>
      </c>
      <c r="U151" s="9">
        <f t="shared" si="15"/>
        <v>0.16500000000000004</v>
      </c>
    </row>
    <row r="152" spans="1:21" x14ac:dyDescent="0.3">
      <c r="A152" s="1">
        <v>5908305218388</v>
      </c>
      <c r="C152" s="1">
        <v>2004020265460</v>
      </c>
      <c r="D152" s="1">
        <v>5908305218388</v>
      </c>
      <c r="E152" t="s">
        <v>334</v>
      </c>
      <c r="F152" t="s">
        <v>277</v>
      </c>
      <c r="H152" s="41"/>
      <c r="I152" s="2">
        <v>0.27</v>
      </c>
      <c r="J152" s="3">
        <v>43525</v>
      </c>
      <c r="K152" s="13" t="s">
        <v>8</v>
      </c>
      <c r="L152" s="41">
        <v>2990</v>
      </c>
      <c r="M152" s="3">
        <v>43525</v>
      </c>
      <c r="N152" s="13" t="s">
        <v>8</v>
      </c>
      <c r="O152" s="41"/>
      <c r="P152" s="46">
        <f t="shared" si="14"/>
        <v>1</v>
      </c>
      <c r="Q152" s="3">
        <v>43525</v>
      </c>
      <c r="R152" s="13" t="s">
        <v>8</v>
      </c>
      <c r="S152" s="41">
        <v>2990</v>
      </c>
      <c r="T152" s="15">
        <v>1965.8661417322833</v>
      </c>
      <c r="U152" s="9">
        <f t="shared" si="15"/>
        <v>0.16500000000000004</v>
      </c>
    </row>
    <row r="153" spans="1:21" x14ac:dyDescent="0.3">
      <c r="A153" s="1">
        <v>5055277034178</v>
      </c>
      <c r="C153" s="1">
        <v>2004020242035</v>
      </c>
      <c r="D153" s="1">
        <v>5055277034178</v>
      </c>
      <c r="E153" t="s">
        <v>334</v>
      </c>
      <c r="F153" t="s">
        <v>278</v>
      </c>
      <c r="H153" s="41"/>
      <c r="I153" s="2">
        <v>0.27</v>
      </c>
      <c r="J153" s="3">
        <v>43525</v>
      </c>
      <c r="K153" s="13" t="s">
        <v>8</v>
      </c>
      <c r="L153" s="41">
        <v>13490</v>
      </c>
      <c r="M153" s="3">
        <v>43525</v>
      </c>
      <c r="N153" s="13" t="s">
        <v>8</v>
      </c>
      <c r="O153" s="41"/>
      <c r="P153" s="46">
        <f t="shared" si="14"/>
        <v>1</v>
      </c>
      <c r="Q153" s="3">
        <v>43525</v>
      </c>
      <c r="R153" s="13" t="s">
        <v>8</v>
      </c>
      <c r="S153" s="41">
        <v>13490</v>
      </c>
      <c r="T153" s="15">
        <v>8869.4094488188985</v>
      </c>
      <c r="U153" s="9">
        <f t="shared" si="15"/>
        <v>0.16499999999999992</v>
      </c>
    </row>
    <row r="154" spans="1:21" x14ac:dyDescent="0.3">
      <c r="A154" s="1">
        <v>5908305214373</v>
      </c>
      <c r="C154" s="1">
        <v>2004020265461</v>
      </c>
      <c r="D154" s="1">
        <v>5908305214373</v>
      </c>
      <c r="E154" t="s">
        <v>334</v>
      </c>
      <c r="F154" t="s">
        <v>279</v>
      </c>
      <c r="H154" s="41"/>
      <c r="I154" s="2">
        <v>0.27</v>
      </c>
      <c r="J154" s="3">
        <v>43525</v>
      </c>
      <c r="K154" s="13" t="s">
        <v>8</v>
      </c>
      <c r="L154" s="41">
        <v>9490</v>
      </c>
      <c r="M154" s="3">
        <v>43525</v>
      </c>
      <c r="N154" s="13" t="s">
        <v>8</v>
      </c>
      <c r="O154" s="41"/>
      <c r="P154" s="46">
        <f t="shared" si="14"/>
        <v>1</v>
      </c>
      <c r="Q154" s="3">
        <v>43525</v>
      </c>
      <c r="R154" s="13" t="s">
        <v>8</v>
      </c>
      <c r="S154" s="41">
        <v>9490</v>
      </c>
      <c r="T154" s="15">
        <v>6239.4881889763774</v>
      </c>
      <c r="U154" s="9">
        <f t="shared" si="15"/>
        <v>0.16500000000000004</v>
      </c>
    </row>
    <row r="155" spans="1:21" x14ac:dyDescent="0.3">
      <c r="A155" s="1">
        <v>5021290075078</v>
      </c>
      <c r="C155" s="1">
        <v>2004020226628</v>
      </c>
      <c r="D155" s="1">
        <v>5021290075078</v>
      </c>
      <c r="E155" t="s">
        <v>334</v>
      </c>
      <c r="F155" t="s">
        <v>280</v>
      </c>
      <c r="H155" s="41"/>
      <c r="I155" s="2">
        <v>0.27</v>
      </c>
      <c r="J155" s="3">
        <v>43525</v>
      </c>
      <c r="K155" s="13" t="s">
        <v>8</v>
      </c>
      <c r="L155" s="41">
        <v>12990</v>
      </c>
      <c r="M155" s="3">
        <v>43525</v>
      </c>
      <c r="N155" s="13" t="s">
        <v>8</v>
      </c>
      <c r="O155" s="41"/>
      <c r="P155" s="46">
        <f t="shared" si="14"/>
        <v>1</v>
      </c>
      <c r="Q155" s="3">
        <v>43525</v>
      </c>
      <c r="R155" s="13" t="s">
        <v>8</v>
      </c>
      <c r="S155" s="41">
        <v>12990</v>
      </c>
      <c r="T155" s="15">
        <v>8540.6692913385814</v>
      </c>
      <c r="U155" s="9">
        <f t="shared" si="15"/>
        <v>0.16500000000000004</v>
      </c>
    </row>
    <row r="156" spans="1:21" x14ac:dyDescent="0.3">
      <c r="A156" s="1">
        <v>5908305224129</v>
      </c>
      <c r="C156" s="1">
        <v>2004020265462</v>
      </c>
      <c r="D156" s="1">
        <v>5908305224129</v>
      </c>
      <c r="E156" t="s">
        <v>334</v>
      </c>
      <c r="F156" t="s">
        <v>281</v>
      </c>
      <c r="H156" s="41"/>
      <c r="I156" s="2">
        <v>0.27</v>
      </c>
      <c r="J156" s="3">
        <v>43525</v>
      </c>
      <c r="K156" s="13" t="s">
        <v>8</v>
      </c>
      <c r="L156" s="10">
        <v>6990</v>
      </c>
      <c r="M156" s="3">
        <v>43525</v>
      </c>
      <c r="N156" s="13" t="s">
        <v>8</v>
      </c>
      <c r="O156" s="10">
        <v>3833</v>
      </c>
      <c r="P156" s="46">
        <f t="shared" si="14"/>
        <v>0.30358941344778256</v>
      </c>
      <c r="Q156" s="3">
        <v>43525</v>
      </c>
      <c r="R156" s="13" t="s">
        <v>8</v>
      </c>
      <c r="S156" s="41">
        <v>6990</v>
      </c>
      <c r="T156" s="15">
        <v>4595.787401574803</v>
      </c>
      <c r="U156" s="9">
        <f t="shared" si="15"/>
        <v>0.16500000000000004</v>
      </c>
    </row>
    <row r="157" spans="1:21" x14ac:dyDescent="0.3">
      <c r="A157" s="1">
        <v>5051892216982</v>
      </c>
      <c r="C157" s="1">
        <v>2004020265463</v>
      </c>
      <c r="D157" s="1">
        <v>5051892216982</v>
      </c>
      <c r="E157" t="s">
        <v>334</v>
      </c>
      <c r="F157" t="s">
        <v>282</v>
      </c>
      <c r="H157" s="41"/>
      <c r="I157" s="2">
        <v>0.27</v>
      </c>
      <c r="J157" s="3">
        <v>43525</v>
      </c>
      <c r="K157" s="13" t="s">
        <v>8</v>
      </c>
      <c r="L157" s="41">
        <v>6990</v>
      </c>
      <c r="M157" s="3">
        <v>43525</v>
      </c>
      <c r="N157" s="13" t="s">
        <v>8</v>
      </c>
      <c r="O157" s="41"/>
      <c r="P157" s="46">
        <f t="shared" si="14"/>
        <v>1</v>
      </c>
      <c r="Q157" s="3">
        <v>43525</v>
      </c>
      <c r="R157" s="13" t="s">
        <v>8</v>
      </c>
      <c r="S157" s="41">
        <v>6990</v>
      </c>
      <c r="T157" s="15">
        <v>4595.787401574803</v>
      </c>
      <c r="U157" s="9">
        <f t="shared" si="15"/>
        <v>0.16500000000000004</v>
      </c>
    </row>
    <row r="158" spans="1:21" x14ac:dyDescent="0.3">
      <c r="A158" s="1">
        <v>5055856403319</v>
      </c>
      <c r="C158" s="1">
        <v>2004020265464</v>
      </c>
      <c r="D158" s="1">
        <v>5055856403319</v>
      </c>
      <c r="E158" t="s">
        <v>334</v>
      </c>
      <c r="F158" t="s">
        <v>283</v>
      </c>
      <c r="H158" s="41"/>
      <c r="I158" s="2">
        <v>0.27</v>
      </c>
      <c r="J158" s="3">
        <v>43525</v>
      </c>
      <c r="K158" s="13" t="s">
        <v>8</v>
      </c>
      <c r="L158" s="41">
        <v>8990</v>
      </c>
      <c r="M158" s="3">
        <v>43525</v>
      </c>
      <c r="N158" s="13" t="s">
        <v>8</v>
      </c>
      <c r="O158" s="41"/>
      <c r="P158" s="46">
        <f t="shared" si="14"/>
        <v>1</v>
      </c>
      <c r="Q158" s="3">
        <v>43525</v>
      </c>
      <c r="R158" s="13" t="s">
        <v>8</v>
      </c>
      <c r="S158" s="41">
        <v>8990</v>
      </c>
      <c r="T158" s="15">
        <v>5910.748031496063</v>
      </c>
      <c r="U158" s="9">
        <f t="shared" si="15"/>
        <v>0.16500000000000004</v>
      </c>
    </row>
    <row r="159" spans="1:21" x14ac:dyDescent="0.3">
      <c r="A159" s="1">
        <v>5051892215497</v>
      </c>
      <c r="C159" s="1">
        <v>2004020229297</v>
      </c>
      <c r="D159" s="1">
        <v>5051892215497</v>
      </c>
      <c r="E159" t="s">
        <v>334</v>
      </c>
      <c r="F159" t="s">
        <v>284</v>
      </c>
      <c r="H159" s="41"/>
      <c r="I159" s="2">
        <v>0.27</v>
      </c>
      <c r="J159" s="3">
        <v>43525</v>
      </c>
      <c r="K159" s="13" t="s">
        <v>8</v>
      </c>
      <c r="L159" s="41">
        <v>12990</v>
      </c>
      <c r="M159" s="3">
        <v>43525</v>
      </c>
      <c r="N159" s="13" t="s">
        <v>8</v>
      </c>
      <c r="O159" s="41"/>
      <c r="P159" s="46">
        <f t="shared" si="14"/>
        <v>1</v>
      </c>
      <c r="Q159" s="3">
        <v>43525</v>
      </c>
      <c r="R159" s="13" t="s">
        <v>8</v>
      </c>
      <c r="S159" s="41">
        <v>12990</v>
      </c>
      <c r="T159" s="15">
        <v>8540.6692913385814</v>
      </c>
      <c r="U159" s="9">
        <f t="shared" si="15"/>
        <v>0.16500000000000004</v>
      </c>
    </row>
    <row r="160" spans="1:21" x14ac:dyDescent="0.3">
      <c r="A160" s="1">
        <v>5051892167642</v>
      </c>
      <c r="C160" s="1">
        <v>2004020266929</v>
      </c>
      <c r="D160" s="1">
        <v>5051892167642</v>
      </c>
      <c r="E160" t="s">
        <v>334</v>
      </c>
      <c r="F160" t="s">
        <v>285</v>
      </c>
      <c r="H160" s="41"/>
      <c r="I160" s="2">
        <v>0.27</v>
      </c>
      <c r="J160" s="3">
        <v>43525</v>
      </c>
      <c r="K160" s="13" t="s">
        <v>8</v>
      </c>
      <c r="L160" s="41">
        <v>8990</v>
      </c>
      <c r="M160" s="3">
        <v>43525</v>
      </c>
      <c r="N160" s="13" t="s">
        <v>8</v>
      </c>
      <c r="O160" s="41"/>
      <c r="P160" s="46">
        <f t="shared" si="14"/>
        <v>1</v>
      </c>
      <c r="Q160" s="3">
        <v>43525</v>
      </c>
      <c r="R160" s="13" t="s">
        <v>8</v>
      </c>
      <c r="S160" s="41">
        <v>8990</v>
      </c>
      <c r="T160" s="15">
        <v>5910.748031496063</v>
      </c>
      <c r="U160" s="9">
        <f t="shared" si="15"/>
        <v>0.16500000000000004</v>
      </c>
    </row>
    <row r="161" spans="1:21" x14ac:dyDescent="0.3">
      <c r="A161" s="1">
        <v>5051892217033</v>
      </c>
      <c r="C161" s="1">
        <v>2004020265471</v>
      </c>
      <c r="D161" s="1">
        <v>5051892217033</v>
      </c>
      <c r="E161" t="s">
        <v>334</v>
      </c>
      <c r="F161" t="s">
        <v>286</v>
      </c>
      <c r="H161" s="41"/>
      <c r="I161" s="2">
        <v>0.27</v>
      </c>
      <c r="J161" s="3">
        <v>43525</v>
      </c>
      <c r="K161" s="13" t="s">
        <v>8</v>
      </c>
      <c r="L161" s="10">
        <v>6990</v>
      </c>
      <c r="M161" s="3">
        <v>43525</v>
      </c>
      <c r="N161" s="13" t="s">
        <v>8</v>
      </c>
      <c r="O161" s="10">
        <v>3833</v>
      </c>
      <c r="P161" s="46">
        <f t="shared" si="14"/>
        <v>0.30358941344778256</v>
      </c>
      <c r="Q161" s="3">
        <v>43525</v>
      </c>
      <c r="R161" s="13" t="s">
        <v>8</v>
      </c>
      <c r="S161" s="41">
        <v>6990</v>
      </c>
      <c r="T161" s="15">
        <v>4595.787401574803</v>
      </c>
      <c r="U161" s="9">
        <f t="shared" si="15"/>
        <v>0.16500000000000004</v>
      </c>
    </row>
    <row r="162" spans="1:21" x14ac:dyDescent="0.3">
      <c r="A162" s="1">
        <v>5051892217064</v>
      </c>
      <c r="C162" s="49">
        <v>2004020269231</v>
      </c>
      <c r="D162" s="1">
        <v>5051892217064</v>
      </c>
      <c r="E162" t="s">
        <v>334</v>
      </c>
      <c r="F162" t="s">
        <v>287</v>
      </c>
      <c r="H162" s="41"/>
      <c r="I162" s="2">
        <v>0.27</v>
      </c>
      <c r="J162" s="3">
        <v>43525</v>
      </c>
      <c r="K162" s="13" t="s">
        <v>8</v>
      </c>
      <c r="L162" s="10">
        <v>6990</v>
      </c>
      <c r="M162" s="3">
        <v>43525</v>
      </c>
      <c r="N162" s="13" t="s">
        <v>8</v>
      </c>
      <c r="O162" s="10">
        <v>3833</v>
      </c>
      <c r="P162" s="46">
        <f t="shared" si="14"/>
        <v>0.30358941344778256</v>
      </c>
      <c r="Q162" s="3">
        <v>43525</v>
      </c>
      <c r="R162" s="13" t="s">
        <v>8</v>
      </c>
      <c r="S162" s="41">
        <v>6990</v>
      </c>
      <c r="T162" s="15">
        <v>4595.787401574803</v>
      </c>
      <c r="U162" s="9">
        <f t="shared" si="15"/>
        <v>0.16500000000000004</v>
      </c>
    </row>
    <row r="163" spans="1:21" x14ac:dyDescent="0.3">
      <c r="A163" s="1">
        <v>5908305223139</v>
      </c>
      <c r="C163" s="1">
        <v>2004020265466</v>
      </c>
      <c r="D163" s="1">
        <v>5908305223139</v>
      </c>
      <c r="E163" t="s">
        <v>334</v>
      </c>
      <c r="F163" t="s">
        <v>288</v>
      </c>
      <c r="H163" s="41"/>
      <c r="I163" s="2">
        <v>0.27</v>
      </c>
      <c r="J163" s="3">
        <v>43525</v>
      </c>
      <c r="K163" s="13" t="s">
        <v>8</v>
      </c>
      <c r="L163" s="41">
        <v>9990</v>
      </c>
      <c r="M163" s="3">
        <v>43525</v>
      </c>
      <c r="N163" s="13" t="s">
        <v>8</v>
      </c>
      <c r="O163" s="41"/>
      <c r="P163" s="46">
        <f t="shared" si="14"/>
        <v>1</v>
      </c>
      <c r="Q163" s="3">
        <v>43525</v>
      </c>
      <c r="R163" s="13" t="s">
        <v>8</v>
      </c>
      <c r="S163" s="41">
        <v>9990</v>
      </c>
      <c r="T163" s="15">
        <v>6568.2283464566926</v>
      </c>
      <c r="U163" s="9">
        <f t="shared" si="15"/>
        <v>0.16500000000000004</v>
      </c>
    </row>
    <row r="164" spans="1:21" x14ac:dyDescent="0.3">
      <c r="A164" s="1">
        <v>5908305223740</v>
      </c>
      <c r="C164" s="1">
        <v>2004020265467</v>
      </c>
      <c r="D164" s="1">
        <v>5908305223740</v>
      </c>
      <c r="E164" t="s">
        <v>334</v>
      </c>
      <c r="F164" t="s">
        <v>289</v>
      </c>
      <c r="H164" s="41"/>
      <c r="I164" s="2">
        <v>0.27</v>
      </c>
      <c r="J164" s="3">
        <v>43525</v>
      </c>
      <c r="K164" s="13" t="s">
        <v>8</v>
      </c>
      <c r="L164" s="10">
        <v>6990</v>
      </c>
      <c r="M164" s="3">
        <v>43525</v>
      </c>
      <c r="N164" s="13" t="s">
        <v>8</v>
      </c>
      <c r="O164" s="57">
        <v>3833</v>
      </c>
      <c r="P164" s="46">
        <f t="shared" si="14"/>
        <v>0.30358941344778256</v>
      </c>
      <c r="Q164" s="3">
        <v>43525</v>
      </c>
      <c r="R164" s="13" t="s">
        <v>8</v>
      </c>
      <c r="S164" s="41">
        <v>6990</v>
      </c>
      <c r="T164" s="15">
        <v>4595.787401574803</v>
      </c>
      <c r="U164" s="9">
        <f t="shared" si="15"/>
        <v>0.16500000000000004</v>
      </c>
    </row>
    <row r="165" spans="1:21" x14ac:dyDescent="0.3">
      <c r="A165" s="1">
        <v>5051892215305</v>
      </c>
      <c r="C165" s="1">
        <v>2004020265468</v>
      </c>
      <c r="D165" s="1">
        <v>5051892215305</v>
      </c>
      <c r="E165" t="s">
        <v>334</v>
      </c>
      <c r="F165" t="s">
        <v>290</v>
      </c>
      <c r="H165" s="41"/>
      <c r="I165" s="2">
        <v>0.27</v>
      </c>
      <c r="J165" s="3">
        <v>43525</v>
      </c>
      <c r="K165" s="13" t="s">
        <v>8</v>
      </c>
      <c r="L165" s="41">
        <v>12990</v>
      </c>
      <c r="M165" s="3">
        <v>43525</v>
      </c>
      <c r="N165" s="13" t="s">
        <v>8</v>
      </c>
      <c r="O165" s="41"/>
      <c r="P165" s="46">
        <f t="shared" si="14"/>
        <v>1</v>
      </c>
      <c r="Q165" s="3">
        <v>43525</v>
      </c>
      <c r="R165" s="13" t="s">
        <v>8</v>
      </c>
      <c r="S165" s="41">
        <v>12990</v>
      </c>
      <c r="T165" s="15">
        <v>8540.6692913385814</v>
      </c>
      <c r="U165" s="9">
        <f t="shared" si="15"/>
        <v>0.16500000000000004</v>
      </c>
    </row>
    <row r="166" spans="1:21" x14ac:dyDescent="0.3">
      <c r="A166" s="1">
        <v>5055060900611</v>
      </c>
      <c r="C166" s="1">
        <v>2004020265469</v>
      </c>
      <c r="D166" s="1">
        <v>5055060900611</v>
      </c>
      <c r="E166" t="s">
        <v>334</v>
      </c>
      <c r="F166" t="s">
        <v>291</v>
      </c>
      <c r="H166" s="41"/>
      <c r="I166" s="2">
        <v>0.27</v>
      </c>
      <c r="J166" s="3">
        <v>43525</v>
      </c>
      <c r="K166" s="13" t="s">
        <v>8</v>
      </c>
      <c r="L166" s="10">
        <v>6990</v>
      </c>
      <c r="M166" s="3">
        <v>43525</v>
      </c>
      <c r="N166" s="13" t="s">
        <v>8</v>
      </c>
      <c r="O166" s="57">
        <v>3833</v>
      </c>
      <c r="P166" s="46">
        <f t="shared" si="14"/>
        <v>0.30358941344778256</v>
      </c>
      <c r="Q166" s="3">
        <v>43525</v>
      </c>
      <c r="R166" s="13" t="s">
        <v>8</v>
      </c>
      <c r="S166" s="41">
        <v>6990</v>
      </c>
      <c r="T166" s="15">
        <v>4595.787401574803</v>
      </c>
      <c r="U166" s="9">
        <f t="shared" si="15"/>
        <v>0.16500000000000004</v>
      </c>
    </row>
    <row r="167" spans="1:21" x14ac:dyDescent="0.3">
      <c r="A167" s="1">
        <v>5908305224143</v>
      </c>
      <c r="C167" s="1">
        <v>2004020265470</v>
      </c>
      <c r="D167" s="1">
        <v>5908305224143</v>
      </c>
      <c r="E167" t="s">
        <v>334</v>
      </c>
      <c r="F167" t="s">
        <v>292</v>
      </c>
      <c r="H167" s="41"/>
      <c r="I167" s="2">
        <v>0.27</v>
      </c>
      <c r="J167" s="3">
        <v>43525</v>
      </c>
      <c r="K167" s="13" t="s">
        <v>8</v>
      </c>
      <c r="L167" s="10">
        <v>6990</v>
      </c>
      <c r="M167" s="3">
        <v>43525</v>
      </c>
      <c r="N167" s="13" t="s">
        <v>8</v>
      </c>
      <c r="O167" s="10">
        <v>3833</v>
      </c>
      <c r="P167" s="46">
        <f t="shared" si="14"/>
        <v>0.30358941344778256</v>
      </c>
      <c r="Q167" s="3">
        <v>43525</v>
      </c>
      <c r="R167" s="13" t="s">
        <v>8</v>
      </c>
      <c r="S167" s="41">
        <v>6990</v>
      </c>
      <c r="T167" s="15">
        <v>4595.787401574803</v>
      </c>
      <c r="U167" s="9">
        <f t="shared" si="15"/>
        <v>0.16500000000000004</v>
      </c>
    </row>
    <row r="168" spans="1:21" x14ac:dyDescent="0.3">
      <c r="A168" s="1">
        <v>5051892167611</v>
      </c>
      <c r="C168" s="1">
        <v>2004020265472</v>
      </c>
      <c r="D168" s="1">
        <v>5051892167611</v>
      </c>
      <c r="E168" t="s">
        <v>334</v>
      </c>
      <c r="F168" t="s">
        <v>293</v>
      </c>
      <c r="H168" s="41"/>
      <c r="I168" s="2">
        <v>0.27</v>
      </c>
      <c r="J168" s="3">
        <v>43525</v>
      </c>
      <c r="K168" s="13" t="s">
        <v>8</v>
      </c>
      <c r="L168" s="41">
        <v>6990</v>
      </c>
      <c r="M168" s="3">
        <v>43525</v>
      </c>
      <c r="N168" s="13" t="s">
        <v>8</v>
      </c>
      <c r="O168" s="41"/>
      <c r="P168" s="46">
        <f t="shared" si="14"/>
        <v>1</v>
      </c>
      <c r="Q168" s="3">
        <v>43525</v>
      </c>
      <c r="R168" s="13" t="s">
        <v>8</v>
      </c>
      <c r="S168" s="41">
        <v>6990</v>
      </c>
      <c r="T168" s="15">
        <v>4595.787401574803</v>
      </c>
      <c r="U168" s="9">
        <f t="shared" si="15"/>
        <v>0.16500000000000004</v>
      </c>
    </row>
    <row r="169" spans="1:21" x14ac:dyDescent="0.3">
      <c r="A169" s="1">
        <v>5055856403425</v>
      </c>
      <c r="C169" s="1">
        <v>2004020265443</v>
      </c>
      <c r="D169" s="1">
        <v>5055856403425</v>
      </c>
      <c r="E169" t="s">
        <v>334</v>
      </c>
      <c r="F169" t="s">
        <v>294</v>
      </c>
      <c r="H169" s="41"/>
      <c r="I169" s="2">
        <v>0.27</v>
      </c>
      <c r="J169" s="3">
        <v>43525</v>
      </c>
      <c r="K169" s="13" t="s">
        <v>8</v>
      </c>
      <c r="L169" s="41">
        <v>8990</v>
      </c>
      <c r="M169" s="3">
        <v>43525</v>
      </c>
      <c r="N169" s="13" t="s">
        <v>8</v>
      </c>
      <c r="O169" s="41"/>
      <c r="P169" s="46">
        <f t="shared" si="14"/>
        <v>1</v>
      </c>
      <c r="Q169" s="3">
        <v>43525</v>
      </c>
      <c r="R169" s="13" t="s">
        <v>8</v>
      </c>
      <c r="S169" s="41">
        <v>8990</v>
      </c>
      <c r="T169" s="15">
        <v>5910.748031496063</v>
      </c>
      <c r="U169" s="9">
        <f t="shared" si="15"/>
        <v>0.16500000000000004</v>
      </c>
    </row>
    <row r="170" spans="1:21" x14ac:dyDescent="0.3">
      <c r="A170" s="1">
        <v>5051892217309</v>
      </c>
      <c r="C170" s="1">
        <v>2004020242036</v>
      </c>
      <c r="D170" s="1">
        <v>5051892217309</v>
      </c>
      <c r="E170" t="s">
        <v>334</v>
      </c>
      <c r="F170" t="s">
        <v>295</v>
      </c>
      <c r="H170" s="41"/>
      <c r="I170" s="2">
        <v>0.27</v>
      </c>
      <c r="J170" s="3">
        <v>43525</v>
      </c>
      <c r="K170" s="13" t="s">
        <v>8</v>
      </c>
      <c r="L170" s="41">
        <v>8990</v>
      </c>
      <c r="M170" s="3">
        <v>43525</v>
      </c>
      <c r="N170" s="13" t="s">
        <v>8</v>
      </c>
      <c r="O170" s="41"/>
      <c r="P170" s="46">
        <f t="shared" si="14"/>
        <v>1</v>
      </c>
      <c r="Q170" s="3">
        <v>43525</v>
      </c>
      <c r="R170" s="13" t="s">
        <v>8</v>
      </c>
      <c r="S170" s="41">
        <v>8990</v>
      </c>
      <c r="T170" s="15">
        <v>5910.748031496063</v>
      </c>
      <c r="U170" s="9">
        <f t="shared" si="15"/>
        <v>0.16500000000000004</v>
      </c>
    </row>
    <row r="171" spans="1:21" x14ac:dyDescent="0.3">
      <c r="A171" s="1">
        <v>5051892149488</v>
      </c>
      <c r="C171" s="1">
        <v>2004020157430</v>
      </c>
      <c r="D171" s="1">
        <v>5051892149488</v>
      </c>
      <c r="E171" t="s">
        <v>334</v>
      </c>
      <c r="F171" t="s">
        <v>296</v>
      </c>
      <c r="H171" s="41"/>
      <c r="I171" s="2">
        <v>0.27</v>
      </c>
      <c r="J171" s="3">
        <v>43525</v>
      </c>
      <c r="K171" s="13" t="s">
        <v>8</v>
      </c>
      <c r="L171" s="41">
        <v>8990</v>
      </c>
      <c r="M171" s="3">
        <v>43525</v>
      </c>
      <c r="N171" s="13" t="s">
        <v>8</v>
      </c>
      <c r="O171" s="10">
        <v>5309</v>
      </c>
      <c r="P171" s="46">
        <f t="shared" si="14"/>
        <v>0.25000778642936594</v>
      </c>
      <c r="Q171" s="3">
        <v>43525</v>
      </c>
      <c r="R171" s="13" t="s">
        <v>8</v>
      </c>
      <c r="S171" s="41">
        <v>8990</v>
      </c>
      <c r="T171" s="15">
        <v>5910.748031496063</v>
      </c>
      <c r="U171" s="9">
        <f t="shared" si="15"/>
        <v>0.16500000000000004</v>
      </c>
    </row>
    <row r="172" spans="1:21" x14ac:dyDescent="0.3">
      <c r="A172" s="1">
        <v>5051892166782</v>
      </c>
      <c r="C172" s="1">
        <v>2004020266920</v>
      </c>
      <c r="D172" s="1">
        <v>5051892166782</v>
      </c>
      <c r="E172" t="s">
        <v>334</v>
      </c>
      <c r="F172" t="s">
        <v>297</v>
      </c>
      <c r="H172" s="41"/>
      <c r="I172" s="2">
        <v>0.27</v>
      </c>
      <c r="J172" s="3">
        <v>43525</v>
      </c>
      <c r="K172" s="13" t="s">
        <v>8</v>
      </c>
      <c r="L172" s="41">
        <v>8990</v>
      </c>
      <c r="M172" s="3">
        <v>43525</v>
      </c>
      <c r="N172" s="13" t="s">
        <v>8</v>
      </c>
      <c r="O172" s="41"/>
      <c r="P172" s="46">
        <f t="shared" si="14"/>
        <v>1</v>
      </c>
      <c r="Q172" s="3">
        <v>43525</v>
      </c>
      <c r="R172" s="13" t="s">
        <v>8</v>
      </c>
      <c r="S172" s="41">
        <v>8990</v>
      </c>
      <c r="T172" s="15">
        <v>5910.748031496063</v>
      </c>
      <c r="U172" s="9">
        <f t="shared" si="15"/>
        <v>0.16500000000000004</v>
      </c>
    </row>
    <row r="173" spans="1:21" x14ac:dyDescent="0.3">
      <c r="A173" s="1">
        <v>5908305223146</v>
      </c>
      <c r="C173" s="1">
        <v>2004020266922</v>
      </c>
      <c r="D173" s="1">
        <v>5908305223146</v>
      </c>
      <c r="E173" t="s">
        <v>334</v>
      </c>
      <c r="F173" t="s">
        <v>298</v>
      </c>
      <c r="H173" s="41"/>
      <c r="I173" s="2">
        <v>0.27</v>
      </c>
      <c r="J173" s="3">
        <v>43525</v>
      </c>
      <c r="K173" s="13" t="s">
        <v>8</v>
      </c>
      <c r="L173" s="41">
        <v>9990</v>
      </c>
      <c r="M173" s="3">
        <v>43525</v>
      </c>
      <c r="N173" s="13" t="s">
        <v>8</v>
      </c>
      <c r="O173" s="41"/>
      <c r="P173" s="46">
        <f t="shared" si="14"/>
        <v>1</v>
      </c>
      <c r="Q173" s="3">
        <v>43525</v>
      </c>
      <c r="R173" s="13" t="s">
        <v>8</v>
      </c>
      <c r="S173" s="41">
        <v>9990</v>
      </c>
      <c r="T173" s="15">
        <v>6568.2283464566926</v>
      </c>
      <c r="U173" s="9">
        <f t="shared" si="15"/>
        <v>0.16500000000000004</v>
      </c>
    </row>
    <row r="174" spans="1:21" x14ac:dyDescent="0.3">
      <c r="A174" s="1">
        <v>5051892215312</v>
      </c>
      <c r="C174" s="1">
        <v>2004020266913</v>
      </c>
      <c r="D174" s="1">
        <v>5051892215312</v>
      </c>
      <c r="E174" t="s">
        <v>334</v>
      </c>
      <c r="F174" t="s">
        <v>299</v>
      </c>
      <c r="H174" s="41"/>
      <c r="I174" s="2">
        <v>0.27</v>
      </c>
      <c r="J174" s="3">
        <v>43525</v>
      </c>
      <c r="K174" s="13" t="s">
        <v>8</v>
      </c>
      <c r="L174" s="41">
        <v>12990</v>
      </c>
      <c r="M174" s="3">
        <v>43525</v>
      </c>
      <c r="N174" s="13" t="s">
        <v>8</v>
      </c>
      <c r="O174" s="41"/>
      <c r="P174" s="46">
        <f t="shared" si="14"/>
        <v>1</v>
      </c>
      <c r="Q174" s="3">
        <v>43525</v>
      </c>
      <c r="R174" s="13" t="s">
        <v>8</v>
      </c>
      <c r="S174" s="41">
        <v>12990</v>
      </c>
      <c r="T174" s="15">
        <v>8540.6692913385814</v>
      </c>
      <c r="U174" s="9">
        <f t="shared" si="15"/>
        <v>0.16500000000000004</v>
      </c>
    </row>
    <row r="175" spans="1:21" x14ac:dyDescent="0.3">
      <c r="A175" s="1">
        <v>5051892221580</v>
      </c>
      <c r="C175" s="1">
        <v>2004020266923</v>
      </c>
      <c r="D175" s="1">
        <v>5051892221580</v>
      </c>
      <c r="E175" t="s">
        <v>334</v>
      </c>
      <c r="F175" t="s">
        <v>300</v>
      </c>
      <c r="H175" s="41"/>
      <c r="I175" s="2">
        <v>0.27</v>
      </c>
      <c r="J175" s="3">
        <v>43525</v>
      </c>
      <c r="K175" s="13" t="s">
        <v>8</v>
      </c>
      <c r="L175" s="54">
        <v>19990</v>
      </c>
      <c r="M175" s="3">
        <v>43636</v>
      </c>
      <c r="N175" s="13" t="s">
        <v>8</v>
      </c>
      <c r="O175" s="10">
        <v>12986</v>
      </c>
      <c r="P175" s="46">
        <f t="shared" si="14"/>
        <v>0.17497648824412204</v>
      </c>
      <c r="Q175" s="3">
        <v>43525</v>
      </c>
      <c r="R175" s="13" t="s">
        <v>8</v>
      </c>
      <c r="S175" s="41">
        <v>19990</v>
      </c>
      <c r="T175" s="15">
        <f>S175/1.27*0.835</f>
        <v>13143.031496062991</v>
      </c>
      <c r="U175" s="9">
        <f t="shared" si="15"/>
        <v>0.16500000000000004</v>
      </c>
    </row>
    <row r="176" spans="1:21" x14ac:dyDescent="0.3">
      <c r="A176" s="1">
        <v>5051892221634</v>
      </c>
      <c r="C176" s="1">
        <v>2004020266924</v>
      </c>
      <c r="D176" s="1">
        <v>5051892221634</v>
      </c>
      <c r="E176" t="s">
        <v>334</v>
      </c>
      <c r="F176" t="s">
        <v>301</v>
      </c>
      <c r="H176" s="41"/>
      <c r="I176" s="2">
        <v>0.27</v>
      </c>
      <c r="J176" s="3">
        <v>43525</v>
      </c>
      <c r="K176" s="13" t="s">
        <v>8</v>
      </c>
      <c r="L176" s="54">
        <v>19990</v>
      </c>
      <c r="M176" s="3">
        <v>43636</v>
      </c>
      <c r="N176" s="13" t="s">
        <v>8</v>
      </c>
      <c r="O176" s="10">
        <v>12986</v>
      </c>
      <c r="P176" s="46">
        <f t="shared" si="14"/>
        <v>0.17497648824412204</v>
      </c>
      <c r="Q176" s="3">
        <v>43525</v>
      </c>
      <c r="R176" s="13" t="s">
        <v>8</v>
      </c>
      <c r="S176" s="41">
        <v>19990</v>
      </c>
      <c r="T176" s="15">
        <f>S176/1.27*0.835</f>
        <v>13143.031496062991</v>
      </c>
      <c r="U176" s="9">
        <f t="shared" si="15"/>
        <v>0.16500000000000004</v>
      </c>
    </row>
    <row r="177" spans="1:21" x14ac:dyDescent="0.3">
      <c r="A177" s="1">
        <v>711719815334</v>
      </c>
      <c r="C177" s="1">
        <v>2004020267093</v>
      </c>
      <c r="D177" s="1">
        <v>711719815334</v>
      </c>
      <c r="E177" t="s">
        <v>335</v>
      </c>
      <c r="F177" t="s">
        <v>302</v>
      </c>
      <c r="H177" s="41"/>
      <c r="I177" s="2">
        <v>0.27</v>
      </c>
      <c r="J177" s="3">
        <v>43525</v>
      </c>
      <c r="K177" s="13" t="s">
        <v>8</v>
      </c>
      <c r="L177" s="41">
        <v>6990</v>
      </c>
      <c r="M177" s="3">
        <v>43525</v>
      </c>
      <c r="N177" s="13" t="s">
        <v>8</v>
      </c>
      <c r="O177" s="41">
        <v>3968</v>
      </c>
      <c r="P177" s="46">
        <f t="shared" si="14"/>
        <v>0.27906151645207444</v>
      </c>
      <c r="Q177" s="3">
        <v>43525</v>
      </c>
      <c r="R177" s="13" t="s">
        <v>8</v>
      </c>
      <c r="S177" s="41">
        <v>6990</v>
      </c>
      <c r="T177" s="15">
        <v>4595.787401574803</v>
      </c>
      <c r="U177" s="9">
        <f t="shared" si="15"/>
        <v>0.16500000000000004</v>
      </c>
    </row>
    <row r="178" spans="1:21" x14ac:dyDescent="0.3">
      <c r="A178" s="1">
        <v>711719418672</v>
      </c>
      <c r="C178" s="1">
        <v>2004020267092</v>
      </c>
      <c r="D178" s="1">
        <v>711719418672</v>
      </c>
      <c r="E178" t="s">
        <v>335</v>
      </c>
      <c r="F178" t="s">
        <v>303</v>
      </c>
      <c r="H178" s="41"/>
      <c r="I178" s="2">
        <v>0.27</v>
      </c>
      <c r="J178" s="3">
        <v>43525</v>
      </c>
      <c r="K178" s="13" t="s">
        <v>8</v>
      </c>
      <c r="L178" s="41">
        <v>6990</v>
      </c>
      <c r="M178" s="3">
        <v>43525</v>
      </c>
      <c r="N178" s="13" t="s">
        <v>8</v>
      </c>
      <c r="O178" s="41">
        <v>3968</v>
      </c>
      <c r="P178" s="46">
        <f t="shared" si="14"/>
        <v>0.27906151645207444</v>
      </c>
      <c r="Q178" s="3">
        <v>43525</v>
      </c>
      <c r="R178" s="13" t="s">
        <v>8</v>
      </c>
      <c r="S178" s="41">
        <v>6990</v>
      </c>
      <c r="T178" s="15">
        <v>4595.787401574803</v>
      </c>
      <c r="U178" s="9">
        <f t="shared" si="15"/>
        <v>0.16500000000000004</v>
      </c>
    </row>
    <row r="179" spans="1:21" x14ac:dyDescent="0.3">
      <c r="A179" s="1">
        <v>711719415275</v>
      </c>
      <c r="C179" s="1">
        <v>2004020266915</v>
      </c>
      <c r="D179" s="1">
        <v>711719415275</v>
      </c>
      <c r="E179" t="s">
        <v>335</v>
      </c>
      <c r="F179" t="s">
        <v>304</v>
      </c>
      <c r="H179" s="41"/>
      <c r="I179" s="2">
        <v>0.27</v>
      </c>
      <c r="J179" s="3">
        <v>43525</v>
      </c>
      <c r="K179" s="13" t="s">
        <v>8</v>
      </c>
      <c r="L179" s="41">
        <v>6990</v>
      </c>
      <c r="M179" s="3">
        <v>43525</v>
      </c>
      <c r="N179" s="13" t="s">
        <v>8</v>
      </c>
      <c r="O179" s="41">
        <v>3968</v>
      </c>
      <c r="P179" s="46">
        <f t="shared" si="14"/>
        <v>0.27906151645207444</v>
      </c>
      <c r="Q179" s="3">
        <v>43525</v>
      </c>
      <c r="R179" s="13" t="s">
        <v>8</v>
      </c>
      <c r="S179" s="41">
        <v>6990</v>
      </c>
      <c r="T179" s="15">
        <v>4595.787401574803</v>
      </c>
      <c r="U179" s="9">
        <f t="shared" si="15"/>
        <v>0.16500000000000004</v>
      </c>
    </row>
    <row r="180" spans="1:21" x14ac:dyDescent="0.3">
      <c r="A180" s="1">
        <v>711719411970</v>
      </c>
      <c r="C180" s="1">
        <v>2004020266916</v>
      </c>
      <c r="D180" s="1">
        <v>711719411970</v>
      </c>
      <c r="E180" t="s">
        <v>335</v>
      </c>
      <c r="F180" t="s">
        <v>305</v>
      </c>
      <c r="H180" s="41"/>
      <c r="I180" s="2">
        <v>0.27</v>
      </c>
      <c r="J180" s="3">
        <v>43525</v>
      </c>
      <c r="K180" s="13" t="s">
        <v>8</v>
      </c>
      <c r="L180" s="41">
        <v>6990</v>
      </c>
      <c r="M180" s="3">
        <v>43525</v>
      </c>
      <c r="N180" s="13" t="s">
        <v>8</v>
      </c>
      <c r="O180" s="41">
        <v>3968</v>
      </c>
      <c r="P180" s="46">
        <f t="shared" si="14"/>
        <v>0.27906151645207444</v>
      </c>
      <c r="Q180" s="3">
        <v>43525</v>
      </c>
      <c r="R180" s="13" t="s">
        <v>8</v>
      </c>
      <c r="S180" s="41">
        <v>6990</v>
      </c>
      <c r="T180" s="15">
        <v>4595.787401574803</v>
      </c>
      <c r="U180" s="9">
        <f t="shared" si="15"/>
        <v>0.16500000000000004</v>
      </c>
    </row>
    <row r="181" spans="1:21" x14ac:dyDescent="0.3">
      <c r="A181" s="1">
        <v>711719800712</v>
      </c>
      <c r="C181" s="1">
        <v>2004020266917</v>
      </c>
      <c r="D181" s="1">
        <v>711719800712</v>
      </c>
      <c r="E181" t="s">
        <v>335</v>
      </c>
      <c r="F181" t="s">
        <v>306</v>
      </c>
      <c r="H181" s="41"/>
      <c r="I181" s="2">
        <v>0.27</v>
      </c>
      <c r="J181" s="3">
        <v>43525</v>
      </c>
      <c r="K181" s="13" t="s">
        <v>8</v>
      </c>
      <c r="L181" s="41">
        <v>6990</v>
      </c>
      <c r="M181" s="3">
        <v>43525</v>
      </c>
      <c r="N181" s="13" t="s">
        <v>8</v>
      </c>
      <c r="O181" s="41">
        <v>3968</v>
      </c>
      <c r="P181" s="46">
        <f t="shared" si="14"/>
        <v>0.27906151645207444</v>
      </c>
      <c r="Q181" s="3">
        <v>43525</v>
      </c>
      <c r="R181" s="13" t="s">
        <v>8</v>
      </c>
      <c r="S181" s="41">
        <v>6990</v>
      </c>
      <c r="T181" s="15">
        <v>4595.787401574803</v>
      </c>
      <c r="U181" s="9">
        <f t="shared" si="15"/>
        <v>0.16500000000000004</v>
      </c>
    </row>
    <row r="182" spans="1:21" x14ac:dyDescent="0.3">
      <c r="A182" s="1">
        <v>711719414476</v>
      </c>
      <c r="C182" s="1">
        <v>2004020266918</v>
      </c>
      <c r="D182" s="1">
        <v>711719414476</v>
      </c>
      <c r="E182" t="s">
        <v>335</v>
      </c>
      <c r="F182" t="s">
        <v>307</v>
      </c>
      <c r="H182" s="41"/>
      <c r="I182" s="2">
        <v>0.27</v>
      </c>
      <c r="J182" s="3">
        <v>43525</v>
      </c>
      <c r="K182" s="13" t="s">
        <v>8</v>
      </c>
      <c r="L182" s="41">
        <v>6990</v>
      </c>
      <c r="M182" s="3">
        <v>43525</v>
      </c>
      <c r="N182" s="13" t="s">
        <v>8</v>
      </c>
      <c r="O182" s="41">
        <v>3968</v>
      </c>
      <c r="P182" s="46">
        <f t="shared" si="14"/>
        <v>0.27906151645207444</v>
      </c>
      <c r="Q182" s="3">
        <v>43525</v>
      </c>
      <c r="R182" s="13" t="s">
        <v>8</v>
      </c>
      <c r="S182" s="41">
        <v>6990</v>
      </c>
      <c r="T182" s="15">
        <v>4595.787401574803</v>
      </c>
      <c r="U182" s="9">
        <f t="shared" si="15"/>
        <v>0.16500000000000004</v>
      </c>
    </row>
    <row r="183" spans="1:21" x14ac:dyDescent="0.3">
      <c r="A183" s="1">
        <v>3499550360653</v>
      </c>
      <c r="C183" s="1">
        <v>2004020266909</v>
      </c>
      <c r="D183" s="1">
        <v>3499550360653</v>
      </c>
      <c r="E183" t="s">
        <v>335</v>
      </c>
      <c r="F183" t="s">
        <v>308</v>
      </c>
      <c r="H183" s="41"/>
      <c r="I183" s="2">
        <v>0.27</v>
      </c>
      <c r="J183" s="3">
        <v>43525</v>
      </c>
      <c r="K183" s="13" t="s">
        <v>8</v>
      </c>
      <c r="L183" s="41">
        <v>12990</v>
      </c>
      <c r="M183" s="3">
        <v>43525</v>
      </c>
      <c r="N183" s="13" t="s">
        <v>8</v>
      </c>
      <c r="O183" s="41">
        <v>7435</v>
      </c>
      <c r="P183" s="46">
        <f t="shared" si="14"/>
        <v>0.27309853733641254</v>
      </c>
      <c r="Q183" s="3">
        <v>43525</v>
      </c>
      <c r="R183" s="13" t="s">
        <v>8</v>
      </c>
      <c r="S183" s="41">
        <v>12990</v>
      </c>
      <c r="T183" s="15">
        <v>8540.6692913385814</v>
      </c>
      <c r="U183" s="9">
        <f t="shared" si="15"/>
        <v>0.16500000000000004</v>
      </c>
    </row>
    <row r="184" spans="1:21" x14ac:dyDescent="0.3">
      <c r="A184" s="1">
        <v>5030917181535</v>
      </c>
      <c r="C184" s="1">
        <v>2004020265455</v>
      </c>
      <c r="D184" s="1">
        <v>5030917181535</v>
      </c>
      <c r="E184" t="s">
        <v>335</v>
      </c>
      <c r="F184" t="s">
        <v>309</v>
      </c>
      <c r="H184" s="41"/>
      <c r="I184" s="2">
        <v>0.27</v>
      </c>
      <c r="J184" s="3">
        <v>43525</v>
      </c>
      <c r="K184" s="13" t="s">
        <v>8</v>
      </c>
      <c r="L184" s="41">
        <v>5990</v>
      </c>
      <c r="M184" s="3">
        <v>43525</v>
      </c>
      <c r="N184" s="13" t="s">
        <v>8</v>
      </c>
      <c r="O184" s="41">
        <v>3307</v>
      </c>
      <c r="P184" s="46">
        <f t="shared" si="14"/>
        <v>0.29884974958263766</v>
      </c>
      <c r="Q184" s="3">
        <v>43525</v>
      </c>
      <c r="R184" s="13" t="s">
        <v>8</v>
      </c>
      <c r="S184" s="41">
        <v>5990</v>
      </c>
      <c r="T184" s="15">
        <v>3938.3070866141729</v>
      </c>
      <c r="U184" s="9">
        <f t="shared" si="15"/>
        <v>0.16500000000000004</v>
      </c>
    </row>
    <row r="185" spans="1:21" x14ac:dyDescent="0.3">
      <c r="A185" s="1">
        <v>5030917137549</v>
      </c>
      <c r="C185" s="1">
        <v>2004020265473</v>
      </c>
      <c r="D185" s="1">
        <v>5030917137549</v>
      </c>
      <c r="E185" t="s">
        <v>335</v>
      </c>
      <c r="F185" t="s">
        <v>310</v>
      </c>
      <c r="H185" s="41"/>
      <c r="I185" s="2">
        <v>0.27</v>
      </c>
      <c r="J185" s="3">
        <v>43525</v>
      </c>
      <c r="K185" s="13" t="s">
        <v>8</v>
      </c>
      <c r="L185" s="41">
        <v>4990</v>
      </c>
      <c r="M185" s="3">
        <v>43525</v>
      </c>
      <c r="N185" s="13" t="s">
        <v>8</v>
      </c>
      <c r="O185" s="41">
        <v>2755</v>
      </c>
      <c r="P185" s="46">
        <f t="shared" si="14"/>
        <v>0.29882765531062117</v>
      </c>
      <c r="Q185" s="3">
        <v>43525</v>
      </c>
      <c r="R185" s="13" t="s">
        <v>8</v>
      </c>
      <c r="S185" s="41">
        <v>4990</v>
      </c>
      <c r="T185" s="15">
        <v>3280.8267716535429</v>
      </c>
      <c r="U185" s="9">
        <f t="shared" si="15"/>
        <v>0.16500000000000004</v>
      </c>
    </row>
    <row r="186" spans="1:21" x14ac:dyDescent="0.3">
      <c r="A186" s="1">
        <v>5030917242175</v>
      </c>
      <c r="C186" s="1">
        <v>2004020266910</v>
      </c>
      <c r="D186" s="1">
        <v>5030917242175</v>
      </c>
      <c r="E186" t="s">
        <v>335</v>
      </c>
      <c r="F186" t="s">
        <v>311</v>
      </c>
      <c r="H186" s="41"/>
      <c r="I186" s="2">
        <v>0.27</v>
      </c>
      <c r="J186" s="3">
        <v>43525</v>
      </c>
      <c r="K186" s="13" t="s">
        <v>8</v>
      </c>
      <c r="L186" s="41">
        <v>11990</v>
      </c>
      <c r="M186" s="3">
        <v>43525</v>
      </c>
      <c r="N186" s="13" t="s">
        <v>8</v>
      </c>
      <c r="O186" s="41">
        <v>6614</v>
      </c>
      <c r="P186" s="46">
        <f t="shared" si="14"/>
        <v>0.29943452877397825</v>
      </c>
      <c r="Q186" s="3">
        <v>43525</v>
      </c>
      <c r="R186" s="13" t="s">
        <v>8</v>
      </c>
      <c r="S186" s="41">
        <v>11990</v>
      </c>
      <c r="T186" s="15">
        <v>7883.1889763779518</v>
      </c>
      <c r="U186" s="9">
        <f t="shared" si="15"/>
        <v>0.16500000000000004</v>
      </c>
    </row>
    <row r="187" spans="1:21" x14ac:dyDescent="0.3">
      <c r="A187" s="1">
        <v>5030917242281</v>
      </c>
      <c r="C187" s="1">
        <v>2004020270706</v>
      </c>
      <c r="D187" s="1">
        <v>5030917242281</v>
      </c>
      <c r="E187" t="s">
        <v>335</v>
      </c>
      <c r="F187" t="s">
        <v>312</v>
      </c>
      <c r="H187" s="41"/>
      <c r="I187" s="2">
        <v>0.27</v>
      </c>
      <c r="J187" s="3">
        <v>43525</v>
      </c>
      <c r="K187" s="13" t="s">
        <v>8</v>
      </c>
      <c r="L187" s="41">
        <v>11990</v>
      </c>
      <c r="M187" s="3">
        <v>43525</v>
      </c>
      <c r="N187" s="13" t="s">
        <v>8</v>
      </c>
      <c r="O187" s="41">
        <v>6614</v>
      </c>
      <c r="P187" s="46">
        <f t="shared" si="14"/>
        <v>0.29943452877397825</v>
      </c>
      <c r="Q187" s="3">
        <v>43525</v>
      </c>
      <c r="R187" s="13" t="s">
        <v>8</v>
      </c>
      <c r="S187" s="41">
        <v>11990</v>
      </c>
      <c r="T187" s="15">
        <v>7883.1889763779518</v>
      </c>
      <c r="U187" s="9">
        <f t="shared" si="15"/>
        <v>0.16500000000000004</v>
      </c>
    </row>
    <row r="188" spans="1:21" x14ac:dyDescent="0.3">
      <c r="A188" s="1">
        <v>4020628785611</v>
      </c>
      <c r="C188" s="1">
        <v>2004020265456</v>
      </c>
      <c r="D188" s="1">
        <v>4020628785611</v>
      </c>
      <c r="E188" t="s">
        <v>335</v>
      </c>
      <c r="F188" t="s">
        <v>313</v>
      </c>
      <c r="H188" s="41"/>
      <c r="I188" s="2">
        <v>0.27</v>
      </c>
      <c r="J188" s="3">
        <v>43525</v>
      </c>
      <c r="K188" s="13" t="s">
        <v>8</v>
      </c>
      <c r="L188" s="41">
        <v>7990</v>
      </c>
      <c r="M188" s="3">
        <v>43525</v>
      </c>
      <c r="N188" s="13" t="s">
        <v>8</v>
      </c>
      <c r="O188" s="41">
        <v>4409</v>
      </c>
      <c r="P188" s="46">
        <f t="shared" si="14"/>
        <v>0.29919524405506881</v>
      </c>
      <c r="Q188" s="3">
        <v>43525</v>
      </c>
      <c r="R188" s="13" t="s">
        <v>8</v>
      </c>
      <c r="S188" s="41">
        <v>7990</v>
      </c>
      <c r="T188" s="15">
        <v>5253.2677165354326</v>
      </c>
      <c r="U188" s="9">
        <f t="shared" si="15"/>
        <v>0.16500000000000015</v>
      </c>
    </row>
    <row r="189" spans="1:21" x14ac:dyDescent="0.3">
      <c r="A189" s="1">
        <v>4020628781941</v>
      </c>
      <c r="C189" s="1">
        <v>2004020265476</v>
      </c>
      <c r="D189" s="1">
        <v>4020628781941</v>
      </c>
      <c r="E189" t="s">
        <v>335</v>
      </c>
      <c r="F189" t="s">
        <v>314</v>
      </c>
      <c r="H189" s="41"/>
      <c r="I189" s="2">
        <v>0.27</v>
      </c>
      <c r="J189" s="3">
        <v>43525</v>
      </c>
      <c r="K189" s="13" t="s">
        <v>8</v>
      </c>
      <c r="L189" s="41">
        <v>5990</v>
      </c>
      <c r="M189" s="3">
        <v>43525</v>
      </c>
      <c r="N189" s="13" t="s">
        <v>8</v>
      </c>
      <c r="O189" s="41">
        <v>3307</v>
      </c>
      <c r="P189" s="46">
        <f t="shared" si="14"/>
        <v>0.29884974958263766</v>
      </c>
      <c r="Q189" s="3">
        <v>43525</v>
      </c>
      <c r="R189" s="13" t="s">
        <v>8</v>
      </c>
      <c r="S189" s="41">
        <v>5990</v>
      </c>
      <c r="T189" s="15">
        <v>3938.3070866141729</v>
      </c>
      <c r="U189" s="9">
        <f t="shared" si="15"/>
        <v>0.16500000000000004</v>
      </c>
    </row>
    <row r="190" spans="1:21" x14ac:dyDescent="0.3">
      <c r="A190" s="1">
        <v>4020628781934</v>
      </c>
      <c r="C190" s="1">
        <v>2004020266925</v>
      </c>
      <c r="D190" s="1">
        <v>4020628781934</v>
      </c>
      <c r="E190" t="s">
        <v>335</v>
      </c>
      <c r="F190" t="s">
        <v>315</v>
      </c>
      <c r="H190" s="41"/>
      <c r="I190" s="2">
        <v>0.27</v>
      </c>
      <c r="J190" s="3">
        <v>43525</v>
      </c>
      <c r="K190" s="13" t="s">
        <v>8</v>
      </c>
      <c r="L190" s="41">
        <v>6990</v>
      </c>
      <c r="M190" s="3">
        <v>43525</v>
      </c>
      <c r="N190" s="13" t="s">
        <v>8</v>
      </c>
      <c r="O190" s="41">
        <v>3858</v>
      </c>
      <c r="P190" s="46">
        <f t="shared" si="14"/>
        <v>0.29904721030042913</v>
      </c>
      <c r="Q190" s="3">
        <v>43525</v>
      </c>
      <c r="R190" s="13" t="s">
        <v>8</v>
      </c>
      <c r="S190" s="41">
        <v>6990</v>
      </c>
      <c r="T190" s="15">
        <v>4595.787401574803</v>
      </c>
      <c r="U190" s="9">
        <f t="shared" si="15"/>
        <v>0.16500000000000004</v>
      </c>
    </row>
    <row r="191" spans="1:21" x14ac:dyDescent="0.3">
      <c r="A191" s="1">
        <v>4020628779740</v>
      </c>
      <c r="C191" s="1">
        <v>2004020266926</v>
      </c>
      <c r="D191" s="1">
        <v>4020628779740</v>
      </c>
      <c r="E191" t="s">
        <v>335</v>
      </c>
      <c r="F191" t="s">
        <v>316</v>
      </c>
      <c r="H191" s="41"/>
      <c r="I191" s="2">
        <v>0.27</v>
      </c>
      <c r="J191" s="3">
        <v>43525</v>
      </c>
      <c r="K191" s="13" t="s">
        <v>8</v>
      </c>
      <c r="L191" s="41">
        <v>3990</v>
      </c>
      <c r="M191" s="3">
        <v>43525</v>
      </c>
      <c r="N191" s="13" t="s">
        <v>8</v>
      </c>
      <c r="O191" s="41">
        <v>2204</v>
      </c>
      <c r="P191" s="46">
        <f t="shared" si="14"/>
        <v>0.29847619047619045</v>
      </c>
      <c r="Q191" s="3">
        <v>43525</v>
      </c>
      <c r="R191" s="13" t="s">
        <v>8</v>
      </c>
      <c r="S191" s="41">
        <v>3990</v>
      </c>
      <c r="T191" s="15">
        <v>2623.3464566929133</v>
      </c>
      <c r="U191" s="9">
        <f t="shared" si="15"/>
        <v>0.16500000000000004</v>
      </c>
    </row>
    <row r="192" spans="1:21" x14ac:dyDescent="0.3">
      <c r="A192" s="1">
        <v>4020628779733</v>
      </c>
      <c r="C192" s="1">
        <v>2004020266927</v>
      </c>
      <c r="D192" s="1">
        <v>4020628779733</v>
      </c>
      <c r="E192" t="s">
        <v>335</v>
      </c>
      <c r="F192" t="s">
        <v>317</v>
      </c>
      <c r="H192" s="41"/>
      <c r="I192" s="2">
        <v>0.27</v>
      </c>
      <c r="J192" s="3">
        <v>43525</v>
      </c>
      <c r="K192" s="13" t="s">
        <v>8</v>
      </c>
      <c r="L192" s="41">
        <v>3990</v>
      </c>
      <c r="M192" s="3">
        <v>43525</v>
      </c>
      <c r="N192" s="13" t="s">
        <v>8</v>
      </c>
      <c r="O192" s="41">
        <v>2204</v>
      </c>
      <c r="P192" s="46">
        <f t="shared" si="14"/>
        <v>0.29847619047619045</v>
      </c>
      <c r="Q192" s="3">
        <v>43525</v>
      </c>
      <c r="R192" s="13" t="s">
        <v>8</v>
      </c>
      <c r="S192" s="41">
        <v>3990</v>
      </c>
      <c r="T192" s="15">
        <v>2623.3464566929133</v>
      </c>
      <c r="U192" s="9">
        <f t="shared" si="15"/>
        <v>0.16500000000000004</v>
      </c>
    </row>
    <row r="193" spans="1:21" x14ac:dyDescent="0.3">
      <c r="A193" s="1">
        <v>5902385106146</v>
      </c>
      <c r="C193" s="1">
        <v>2004020266928</v>
      </c>
      <c r="D193" s="1">
        <v>5902385106146</v>
      </c>
      <c r="E193" t="s">
        <v>335</v>
      </c>
      <c r="F193" t="s">
        <v>318</v>
      </c>
      <c r="H193" s="41"/>
      <c r="I193" s="2">
        <v>0.27</v>
      </c>
      <c r="J193" s="3">
        <v>43525</v>
      </c>
      <c r="K193" s="13" t="s">
        <v>8</v>
      </c>
      <c r="L193" s="41">
        <v>5990</v>
      </c>
      <c r="M193" s="3">
        <v>43525</v>
      </c>
      <c r="N193" s="13" t="s">
        <v>8</v>
      </c>
      <c r="O193" s="41">
        <v>3307</v>
      </c>
      <c r="P193" s="46">
        <f t="shared" si="14"/>
        <v>0.29884974958263766</v>
      </c>
      <c r="Q193" s="3">
        <v>43525</v>
      </c>
      <c r="R193" s="13" t="s">
        <v>8</v>
      </c>
      <c r="S193" s="41">
        <v>5990</v>
      </c>
      <c r="T193" s="15">
        <v>3938.3070866141729</v>
      </c>
      <c r="U193" s="9">
        <f t="shared" si="15"/>
        <v>0.16500000000000004</v>
      </c>
    </row>
    <row r="194" spans="1:21" x14ac:dyDescent="0.3">
      <c r="A194" s="1">
        <v>5902385106016</v>
      </c>
      <c r="C194" s="1">
        <v>2004020266911</v>
      </c>
      <c r="D194" s="1">
        <v>5902385106016</v>
      </c>
      <c r="E194" t="s">
        <v>335</v>
      </c>
      <c r="F194" t="s">
        <v>319</v>
      </c>
      <c r="H194" s="41"/>
      <c r="I194" s="2">
        <v>0.27</v>
      </c>
      <c r="J194" s="3">
        <v>43525</v>
      </c>
      <c r="K194" s="13" t="s">
        <v>8</v>
      </c>
      <c r="L194" s="41">
        <v>5990</v>
      </c>
      <c r="M194" s="3">
        <v>43525</v>
      </c>
      <c r="N194" s="13" t="s">
        <v>8</v>
      </c>
      <c r="O194" s="41">
        <v>3307</v>
      </c>
      <c r="P194" s="46">
        <f t="shared" si="14"/>
        <v>0.29884974958263766</v>
      </c>
      <c r="Q194" s="3">
        <v>43525</v>
      </c>
      <c r="R194" s="13" t="s">
        <v>8</v>
      </c>
      <c r="S194" s="41">
        <v>5990</v>
      </c>
      <c r="T194" s="15">
        <v>3938.3070866141729</v>
      </c>
      <c r="U194" s="9">
        <f t="shared" si="15"/>
        <v>0.16500000000000004</v>
      </c>
    </row>
    <row r="195" spans="1:21" x14ac:dyDescent="0.3">
      <c r="A195" s="1">
        <v>5902385105880</v>
      </c>
      <c r="C195" s="1">
        <v>2004020265438</v>
      </c>
      <c r="D195" s="1">
        <v>5902385105880</v>
      </c>
      <c r="E195" t="s">
        <v>335</v>
      </c>
      <c r="F195" t="s">
        <v>320</v>
      </c>
      <c r="H195" s="41"/>
      <c r="I195" s="2">
        <v>0.27</v>
      </c>
      <c r="J195" s="3">
        <v>43525</v>
      </c>
      <c r="K195" s="13" t="s">
        <v>8</v>
      </c>
      <c r="L195" s="41">
        <v>1990</v>
      </c>
      <c r="M195" s="3">
        <v>43525</v>
      </c>
      <c r="N195" s="13" t="s">
        <v>8</v>
      </c>
      <c r="O195" s="41">
        <v>1102</v>
      </c>
      <c r="P195" s="46">
        <f t="shared" si="14"/>
        <v>0.296713567839196</v>
      </c>
      <c r="Q195" s="3">
        <v>43525</v>
      </c>
      <c r="R195" s="13" t="s">
        <v>8</v>
      </c>
      <c r="S195" s="41">
        <v>1990</v>
      </c>
      <c r="T195" s="15">
        <v>1308.3858267716535</v>
      </c>
      <c r="U195" s="9">
        <f t="shared" si="15"/>
        <v>0.16500000000000004</v>
      </c>
    </row>
    <row r="196" spans="1:21" x14ac:dyDescent="0.3">
      <c r="A196" s="1">
        <v>5996514051735</v>
      </c>
      <c r="C196" s="1">
        <v>2004020266930</v>
      </c>
      <c r="D196" s="1">
        <v>5996514051735</v>
      </c>
      <c r="E196" t="s">
        <v>26</v>
      </c>
      <c r="F196" t="s">
        <v>323</v>
      </c>
      <c r="H196" s="41"/>
      <c r="I196" s="2">
        <v>0.27</v>
      </c>
      <c r="J196" s="3">
        <v>43525</v>
      </c>
      <c r="K196" s="13" t="s">
        <v>8</v>
      </c>
      <c r="L196" s="41">
        <v>2990</v>
      </c>
      <c r="M196" s="3">
        <v>43525</v>
      </c>
      <c r="N196" s="13" t="s">
        <v>8</v>
      </c>
      <c r="O196" s="47">
        <f>ROUND(L196/1.27*(1-29%),2)</f>
        <v>1671.57</v>
      </c>
      <c r="P196" s="46">
        <f t="shared" si="14"/>
        <v>0.29000204013377928</v>
      </c>
      <c r="Q196" s="3">
        <v>43525</v>
      </c>
      <c r="R196" s="13" t="s">
        <v>8</v>
      </c>
      <c r="S196" s="41">
        <v>2990</v>
      </c>
      <c r="T196" s="15">
        <v>1965.8661417322833</v>
      </c>
      <c r="U196" s="9">
        <f t="shared" si="15"/>
        <v>0.16500000000000004</v>
      </c>
    </row>
    <row r="197" spans="1:21" x14ac:dyDescent="0.3">
      <c r="A197" s="1">
        <v>8590548616983</v>
      </c>
      <c r="C197" s="1">
        <v>2004020266931</v>
      </c>
      <c r="D197" s="1">
        <v>8590548616983</v>
      </c>
      <c r="E197" t="s">
        <v>27</v>
      </c>
      <c r="F197" t="s">
        <v>324</v>
      </c>
      <c r="H197" s="41"/>
      <c r="I197" s="2">
        <v>0.27</v>
      </c>
      <c r="J197" s="3">
        <v>43525</v>
      </c>
      <c r="K197" s="13" t="s">
        <v>8</v>
      </c>
      <c r="L197" s="41">
        <v>3290</v>
      </c>
      <c r="M197" s="3">
        <v>43525</v>
      </c>
      <c r="N197" s="13" t="s">
        <v>8</v>
      </c>
      <c r="O197" s="15">
        <f t="shared" ref="O197:O199" si="16">ROUND(L197/1.27*(1-22.2172864321608%),0)</f>
        <v>2015</v>
      </c>
      <c r="P197" s="46">
        <f t="shared" si="14"/>
        <v>0.22217325227963525</v>
      </c>
      <c r="Q197" s="3">
        <v>43525</v>
      </c>
      <c r="R197" s="13" t="s">
        <v>8</v>
      </c>
      <c r="S197" s="41">
        <v>3290</v>
      </c>
      <c r="T197" s="15">
        <v>2163.1102362204724</v>
      </c>
      <c r="U197" s="9">
        <f t="shared" si="15"/>
        <v>0.16499999999999992</v>
      </c>
    </row>
    <row r="198" spans="1:21" x14ac:dyDescent="0.3">
      <c r="A198" s="1">
        <v>8590548617133</v>
      </c>
      <c r="C198" s="1">
        <v>2004020266932</v>
      </c>
      <c r="D198" s="1">
        <v>8590548617133</v>
      </c>
      <c r="E198" t="s">
        <v>27</v>
      </c>
      <c r="F198" t="s">
        <v>325</v>
      </c>
      <c r="H198" s="41"/>
      <c r="I198" s="2">
        <v>0.27</v>
      </c>
      <c r="J198" s="3">
        <v>43525</v>
      </c>
      <c r="K198" s="13" t="s">
        <v>8</v>
      </c>
      <c r="L198" s="41">
        <v>3290</v>
      </c>
      <c r="M198" s="3">
        <v>43525</v>
      </c>
      <c r="N198" s="13" t="s">
        <v>8</v>
      </c>
      <c r="O198" s="15">
        <f t="shared" si="16"/>
        <v>2015</v>
      </c>
      <c r="P198" s="46">
        <f t="shared" si="14"/>
        <v>0.22217325227963525</v>
      </c>
      <c r="Q198" s="3">
        <v>43525</v>
      </c>
      <c r="R198" s="13" t="s">
        <v>8</v>
      </c>
      <c r="S198" s="41">
        <v>3290</v>
      </c>
      <c r="T198" s="15">
        <v>2163.1102362204724</v>
      </c>
      <c r="U198" s="9">
        <f t="shared" si="15"/>
        <v>0.16499999999999992</v>
      </c>
    </row>
    <row r="199" spans="1:21" x14ac:dyDescent="0.3">
      <c r="A199" s="1">
        <v>8590548617010</v>
      </c>
      <c r="C199" s="1">
        <v>2004020266933</v>
      </c>
      <c r="D199" s="1">
        <v>8590548617010</v>
      </c>
      <c r="E199" t="s">
        <v>27</v>
      </c>
      <c r="F199" t="s">
        <v>326</v>
      </c>
      <c r="H199" s="41"/>
      <c r="I199" s="2">
        <v>0.27</v>
      </c>
      <c r="J199" s="3">
        <v>43525</v>
      </c>
      <c r="K199" s="13" t="s">
        <v>8</v>
      </c>
      <c r="L199" s="41">
        <v>3290</v>
      </c>
      <c r="M199" s="3">
        <v>43525</v>
      </c>
      <c r="N199" s="13" t="s">
        <v>8</v>
      </c>
      <c r="O199" s="15">
        <f t="shared" si="16"/>
        <v>2015</v>
      </c>
      <c r="P199" s="46">
        <f t="shared" si="14"/>
        <v>0.22217325227963525</v>
      </c>
      <c r="Q199" s="3">
        <v>43525</v>
      </c>
      <c r="R199" s="13" t="s">
        <v>8</v>
      </c>
      <c r="S199" s="41">
        <v>3290</v>
      </c>
      <c r="T199" s="15">
        <v>2163.1102362204724</v>
      </c>
      <c r="U199" s="9">
        <f t="shared" si="15"/>
        <v>0.16499999999999992</v>
      </c>
    </row>
    <row r="200" spans="1:21" x14ac:dyDescent="0.3">
      <c r="A200" s="1">
        <v>8713439216844</v>
      </c>
      <c r="C200" s="1">
        <v>2004020266934</v>
      </c>
      <c r="D200" s="1">
        <v>8713439216844</v>
      </c>
      <c r="E200" t="s">
        <v>336</v>
      </c>
      <c r="F200" t="s">
        <v>327</v>
      </c>
      <c r="H200" s="41"/>
      <c r="I200" s="2">
        <v>0.27</v>
      </c>
      <c r="J200" s="3">
        <v>43525</v>
      </c>
      <c r="K200" s="13" t="s">
        <v>8</v>
      </c>
      <c r="L200" s="41">
        <v>12990</v>
      </c>
      <c r="M200" s="3">
        <v>43525</v>
      </c>
      <c r="N200" s="13" t="s">
        <v>8</v>
      </c>
      <c r="O200" s="41">
        <v>12990</v>
      </c>
      <c r="P200" s="46">
        <f t="shared" si="14"/>
        <v>-0.27</v>
      </c>
      <c r="Q200" s="3">
        <v>43525</v>
      </c>
      <c r="R200" s="13" t="s">
        <v>8</v>
      </c>
      <c r="S200" s="41">
        <v>12990</v>
      </c>
      <c r="T200" s="15">
        <v>8540.6692913385814</v>
      </c>
      <c r="U200" s="9">
        <f t="shared" si="15"/>
        <v>0.16500000000000004</v>
      </c>
    </row>
    <row r="201" spans="1:21" x14ac:dyDescent="0.3">
      <c r="A201" s="1">
        <v>8713439222586</v>
      </c>
      <c r="C201" s="1">
        <v>2004020266935</v>
      </c>
      <c r="D201" s="1">
        <v>8713439222586</v>
      </c>
      <c r="E201" t="s">
        <v>336</v>
      </c>
      <c r="F201" t="s">
        <v>328</v>
      </c>
      <c r="H201" s="41"/>
      <c r="I201" s="2">
        <v>0.27</v>
      </c>
      <c r="J201" s="3">
        <v>43525</v>
      </c>
      <c r="K201" s="13" t="s">
        <v>8</v>
      </c>
      <c r="L201" s="41">
        <v>12990</v>
      </c>
      <c r="M201" s="3">
        <v>43525</v>
      </c>
      <c r="N201" s="13" t="s">
        <v>8</v>
      </c>
      <c r="O201" s="41">
        <v>12990</v>
      </c>
      <c r="P201" s="46">
        <f t="shared" si="14"/>
        <v>-0.27</v>
      </c>
      <c r="Q201" s="3">
        <v>43525</v>
      </c>
      <c r="R201" s="13" t="s">
        <v>8</v>
      </c>
      <c r="S201" s="41">
        <v>12990</v>
      </c>
      <c r="T201" s="15">
        <v>8540.6692913385814</v>
      </c>
      <c r="U201" s="9">
        <f t="shared" si="15"/>
        <v>0.16500000000000004</v>
      </c>
    </row>
    <row r="202" spans="1:21" x14ac:dyDescent="0.3">
      <c r="A202" s="1">
        <v>8713439221930</v>
      </c>
      <c r="C202" s="1">
        <v>2004020266937</v>
      </c>
      <c r="D202" s="1">
        <v>8713439221930</v>
      </c>
      <c r="E202" t="s">
        <v>336</v>
      </c>
      <c r="F202" t="s">
        <v>329</v>
      </c>
      <c r="H202" s="41"/>
      <c r="I202" s="2">
        <v>0.27</v>
      </c>
      <c r="J202" s="3">
        <v>43525</v>
      </c>
      <c r="K202" s="13" t="s">
        <v>8</v>
      </c>
      <c r="L202" s="41">
        <v>8990</v>
      </c>
      <c r="M202" s="3">
        <v>43525</v>
      </c>
      <c r="N202" s="13" t="s">
        <v>8</v>
      </c>
      <c r="O202" s="41">
        <v>8990</v>
      </c>
      <c r="P202" s="46">
        <f t="shared" si="14"/>
        <v>-0.27</v>
      </c>
      <c r="Q202" s="3">
        <v>43525</v>
      </c>
      <c r="R202" s="13" t="s">
        <v>8</v>
      </c>
      <c r="S202" s="41">
        <v>8990</v>
      </c>
      <c r="T202" s="15">
        <v>5910.748031496063</v>
      </c>
      <c r="U202" s="9">
        <f t="shared" si="15"/>
        <v>0.16500000000000004</v>
      </c>
    </row>
    <row r="203" spans="1:21" x14ac:dyDescent="0.3">
      <c r="A203" s="1">
        <v>8713439213010</v>
      </c>
      <c r="C203" s="1">
        <v>2004020266939</v>
      </c>
      <c r="D203" s="1">
        <v>8713439213010</v>
      </c>
      <c r="E203" t="s">
        <v>336</v>
      </c>
      <c r="F203" t="s">
        <v>330</v>
      </c>
      <c r="H203" s="41"/>
      <c r="I203" s="2">
        <v>0.27</v>
      </c>
      <c r="J203" s="3">
        <v>43525</v>
      </c>
      <c r="K203" s="13" t="s">
        <v>8</v>
      </c>
      <c r="L203" s="41">
        <v>8990</v>
      </c>
      <c r="M203" s="3">
        <v>43525</v>
      </c>
      <c r="N203" s="13" t="s">
        <v>8</v>
      </c>
      <c r="O203" s="41">
        <v>8990</v>
      </c>
      <c r="P203" s="46">
        <f t="shared" si="14"/>
        <v>-0.27</v>
      </c>
      <c r="Q203" s="3">
        <v>43525</v>
      </c>
      <c r="R203" s="13" t="s">
        <v>8</v>
      </c>
      <c r="S203" s="41">
        <v>8990</v>
      </c>
      <c r="T203" s="15">
        <v>5910.748031496063</v>
      </c>
      <c r="U203" s="9">
        <f t="shared" si="15"/>
        <v>0.16500000000000004</v>
      </c>
    </row>
    <row r="204" spans="1:21" x14ac:dyDescent="0.3">
      <c r="A204" s="1">
        <v>8713439216813</v>
      </c>
      <c r="C204" s="1">
        <v>2004020266940</v>
      </c>
      <c r="D204" s="1">
        <v>8713439216813</v>
      </c>
      <c r="E204" t="s">
        <v>336</v>
      </c>
      <c r="F204" t="s">
        <v>331</v>
      </c>
      <c r="H204" s="41"/>
      <c r="I204" s="2">
        <v>0.27</v>
      </c>
      <c r="J204" s="3">
        <v>43525</v>
      </c>
      <c r="K204" s="13" t="s">
        <v>8</v>
      </c>
      <c r="L204" s="41">
        <v>4990</v>
      </c>
      <c r="M204" s="3">
        <v>43525</v>
      </c>
      <c r="N204" s="13" t="s">
        <v>8</v>
      </c>
      <c r="O204" s="41">
        <v>4990</v>
      </c>
      <c r="P204" s="46">
        <f t="shared" si="14"/>
        <v>-0.27</v>
      </c>
      <c r="Q204" s="3">
        <v>43525</v>
      </c>
      <c r="R204" s="13" t="s">
        <v>8</v>
      </c>
      <c r="S204" s="41">
        <v>4990</v>
      </c>
      <c r="T204" s="15">
        <v>3280.8267716535429</v>
      </c>
      <c r="U204" s="9">
        <f t="shared" si="15"/>
        <v>0.16500000000000004</v>
      </c>
    </row>
    <row r="205" spans="1:21" x14ac:dyDescent="0.3">
      <c r="A205" s="1">
        <v>8713439232493</v>
      </c>
      <c r="C205" s="1">
        <v>2004020266941</v>
      </c>
      <c r="D205" s="1">
        <v>8713439232493</v>
      </c>
      <c r="E205" t="s">
        <v>336</v>
      </c>
      <c r="F205" t="s">
        <v>332</v>
      </c>
      <c r="H205" s="41"/>
      <c r="I205" s="2">
        <v>0.27</v>
      </c>
      <c r="J205" s="3">
        <v>43525</v>
      </c>
      <c r="K205" s="13" t="s">
        <v>8</v>
      </c>
      <c r="L205" s="41">
        <v>14990</v>
      </c>
      <c r="M205" s="3">
        <v>43525</v>
      </c>
      <c r="N205" s="13" t="s">
        <v>8</v>
      </c>
      <c r="O205" s="41">
        <v>14990</v>
      </c>
      <c r="P205" s="46">
        <f t="shared" si="14"/>
        <v>-0.27</v>
      </c>
      <c r="Q205" s="3">
        <v>43525</v>
      </c>
      <c r="R205" s="13" t="s">
        <v>8</v>
      </c>
      <c r="S205" s="41">
        <v>14990</v>
      </c>
      <c r="T205" s="15">
        <v>9855.6299212598424</v>
      </c>
      <c r="U205" s="9">
        <f t="shared" si="15"/>
        <v>0.16499999999999992</v>
      </c>
    </row>
    <row r="206" spans="1:21" x14ac:dyDescent="0.3">
      <c r="A206" s="1">
        <v>8713439232509</v>
      </c>
      <c r="C206" s="1">
        <v>2004020266942</v>
      </c>
      <c r="D206" s="1">
        <v>8713439232509</v>
      </c>
      <c r="E206" t="s">
        <v>336</v>
      </c>
      <c r="F206" t="s">
        <v>333</v>
      </c>
      <c r="H206" s="41"/>
      <c r="I206" s="2">
        <v>0.27</v>
      </c>
      <c r="J206" s="3">
        <v>43525</v>
      </c>
      <c r="K206" s="13" t="s">
        <v>8</v>
      </c>
      <c r="L206" s="41">
        <v>6990</v>
      </c>
      <c r="M206" s="3">
        <v>43525</v>
      </c>
      <c r="N206" s="13" t="s">
        <v>8</v>
      </c>
      <c r="O206" s="41">
        <v>6990</v>
      </c>
      <c r="P206" s="46">
        <f t="shared" si="14"/>
        <v>-0.27</v>
      </c>
      <c r="Q206" s="3">
        <v>43525</v>
      </c>
      <c r="R206" s="13" t="s">
        <v>8</v>
      </c>
      <c r="S206" s="41">
        <v>6990</v>
      </c>
      <c r="T206" s="15">
        <v>4595.787401574803</v>
      </c>
      <c r="U206" s="9">
        <f t="shared" si="15"/>
        <v>0.16500000000000004</v>
      </c>
    </row>
    <row r="207" spans="1:21" x14ac:dyDescent="0.3">
      <c r="A207" s="49">
        <v>5996514051728</v>
      </c>
      <c r="C207" s="50">
        <v>2004020269990</v>
      </c>
      <c r="D207" s="49">
        <v>5996514051728</v>
      </c>
      <c r="E207" t="s">
        <v>26</v>
      </c>
      <c r="F207" s="41" t="s">
        <v>337</v>
      </c>
      <c r="G207" s="41"/>
      <c r="H207" s="41"/>
      <c r="I207" s="2">
        <v>0.27</v>
      </c>
      <c r="J207" s="3">
        <v>43586</v>
      </c>
      <c r="K207" s="13" t="s">
        <v>8</v>
      </c>
      <c r="L207" s="41">
        <v>3990</v>
      </c>
      <c r="M207" s="3">
        <v>43586</v>
      </c>
      <c r="N207" s="13" t="s">
        <v>8</v>
      </c>
      <c r="O207" s="53">
        <v>2230.63</v>
      </c>
      <c r="P207" s="46">
        <f t="shared" si="14"/>
        <v>0.28999997493734331</v>
      </c>
      <c r="Q207" s="3">
        <v>43586</v>
      </c>
      <c r="R207" s="13" t="s">
        <v>8</v>
      </c>
      <c r="S207" s="41">
        <v>3990</v>
      </c>
      <c r="T207" s="15">
        <v>2623.3464566929133</v>
      </c>
      <c r="U207" s="9">
        <f t="shared" si="15"/>
        <v>0.16500000000000004</v>
      </c>
    </row>
    <row r="208" spans="1:21" x14ac:dyDescent="0.3">
      <c r="A208" s="49">
        <v>5996514051803</v>
      </c>
      <c r="C208" s="50">
        <v>2004020269991</v>
      </c>
      <c r="D208" s="49">
        <v>5996514051803</v>
      </c>
      <c r="E208" t="s">
        <v>26</v>
      </c>
      <c r="F208" s="41" t="s">
        <v>338</v>
      </c>
      <c r="G208" s="41"/>
      <c r="H208" s="41"/>
      <c r="I208" s="2">
        <v>0.27</v>
      </c>
      <c r="J208" s="3">
        <v>43586</v>
      </c>
      <c r="K208" s="13" t="s">
        <v>8</v>
      </c>
      <c r="L208" s="41">
        <v>2990</v>
      </c>
      <c r="M208" s="3">
        <v>43586</v>
      </c>
      <c r="N208" s="13" t="s">
        <v>8</v>
      </c>
      <c r="O208" s="53">
        <v>1671.57</v>
      </c>
      <c r="P208" s="46">
        <f t="shared" si="14"/>
        <v>0.29000204013377928</v>
      </c>
      <c r="Q208" s="3">
        <v>43586</v>
      </c>
      <c r="R208" s="13" t="s">
        <v>8</v>
      </c>
      <c r="S208" s="41">
        <v>2990</v>
      </c>
      <c r="T208" s="15">
        <v>1965.8661417322833</v>
      </c>
      <c r="U208" s="9">
        <f t="shared" si="15"/>
        <v>0.16500000000000004</v>
      </c>
    </row>
    <row r="209" spans="1:21" x14ac:dyDescent="0.3">
      <c r="A209" s="49">
        <v>5996514051667</v>
      </c>
      <c r="C209" s="50">
        <v>2004020269992</v>
      </c>
      <c r="D209" s="49">
        <v>5996514051667</v>
      </c>
      <c r="E209" t="s">
        <v>26</v>
      </c>
      <c r="F209" s="41" t="s">
        <v>339</v>
      </c>
      <c r="G209" s="41"/>
      <c r="H209" s="41"/>
      <c r="I209" s="2">
        <v>0.27</v>
      </c>
      <c r="J209" s="3">
        <v>43586</v>
      </c>
      <c r="K209" s="13" t="s">
        <v>8</v>
      </c>
      <c r="L209" s="41">
        <v>3990</v>
      </c>
      <c r="M209" s="3">
        <v>43586</v>
      </c>
      <c r="N209" s="13" t="s">
        <v>8</v>
      </c>
      <c r="O209" s="53">
        <v>2230.63</v>
      </c>
      <c r="P209" s="46">
        <f t="shared" si="14"/>
        <v>0.28999997493734331</v>
      </c>
      <c r="Q209" s="3">
        <v>43586</v>
      </c>
      <c r="R209" s="13" t="s">
        <v>8</v>
      </c>
      <c r="S209" s="41">
        <v>3990</v>
      </c>
      <c r="T209" s="15">
        <v>2623.3464566929133</v>
      </c>
      <c r="U209" s="9">
        <f t="shared" si="15"/>
        <v>0.16500000000000004</v>
      </c>
    </row>
    <row r="210" spans="1:21" x14ac:dyDescent="0.3">
      <c r="A210" s="51">
        <v>5999886114718</v>
      </c>
      <c r="C210" s="50">
        <v>2004020269757</v>
      </c>
      <c r="D210" s="51">
        <v>5999886114718</v>
      </c>
      <c r="E210" s="41" t="s">
        <v>28</v>
      </c>
      <c r="F210" s="41" t="s">
        <v>341</v>
      </c>
      <c r="G210" s="41"/>
      <c r="H210" s="41"/>
      <c r="I210" s="2">
        <v>0.27</v>
      </c>
      <c r="J210" s="3">
        <v>43586</v>
      </c>
      <c r="K210" s="13" t="s">
        <v>8</v>
      </c>
      <c r="L210" s="41">
        <v>2990</v>
      </c>
      <c r="M210" s="3">
        <v>43586</v>
      </c>
      <c r="N210" s="13" t="s">
        <v>8</v>
      </c>
      <c r="O210" s="15">
        <v>1624.4881889763799</v>
      </c>
      <c r="P210" s="46">
        <f t="shared" si="14"/>
        <v>0.30999999999999917</v>
      </c>
      <c r="Q210" s="3">
        <v>43586</v>
      </c>
      <c r="R210" s="13" t="s">
        <v>8</v>
      </c>
      <c r="S210" s="41">
        <v>2990</v>
      </c>
      <c r="T210" s="15">
        <v>1965.8661417322833</v>
      </c>
      <c r="U210" s="9">
        <f t="shared" si="15"/>
        <v>0.16500000000000004</v>
      </c>
    </row>
    <row r="211" spans="1:21" x14ac:dyDescent="0.3">
      <c r="A211" s="51">
        <v>5999886114725</v>
      </c>
      <c r="C211" s="50">
        <v>2004020269758</v>
      </c>
      <c r="D211" s="51">
        <v>5999886114725</v>
      </c>
      <c r="E211" s="41" t="s">
        <v>28</v>
      </c>
      <c r="F211" s="41" t="s">
        <v>342</v>
      </c>
      <c r="G211" s="41"/>
      <c r="H211" s="41"/>
      <c r="I211" s="2">
        <v>0.27</v>
      </c>
      <c r="J211" s="3">
        <v>43586</v>
      </c>
      <c r="K211" s="13" t="s">
        <v>8</v>
      </c>
      <c r="L211" s="41">
        <v>3990</v>
      </c>
      <c r="M211" s="3">
        <v>43586</v>
      </c>
      <c r="N211" s="13" t="s">
        <v>8</v>
      </c>
      <c r="O211" s="15">
        <v>2167.7952755905512</v>
      </c>
      <c r="P211" s="46">
        <f t="shared" si="14"/>
        <v>0.31000000000000005</v>
      </c>
      <c r="Q211" s="3">
        <v>43586</v>
      </c>
      <c r="R211" s="13" t="s">
        <v>8</v>
      </c>
      <c r="S211" s="41">
        <v>3990</v>
      </c>
      <c r="T211" s="15">
        <v>2623.3464566929133</v>
      </c>
      <c r="U211" s="9">
        <f t="shared" si="15"/>
        <v>0.16500000000000004</v>
      </c>
    </row>
    <row r="212" spans="1:21" x14ac:dyDescent="0.3">
      <c r="A212" s="51">
        <v>5999886114732</v>
      </c>
      <c r="C212" s="50">
        <v>2004020269759</v>
      </c>
      <c r="D212" s="51">
        <v>5999886114732</v>
      </c>
      <c r="E212" s="41" t="s">
        <v>28</v>
      </c>
      <c r="F212" s="41" t="s">
        <v>343</v>
      </c>
      <c r="G212" s="41"/>
      <c r="H212" s="41"/>
      <c r="I212" s="2">
        <v>0.27</v>
      </c>
      <c r="J212" s="3">
        <v>43586</v>
      </c>
      <c r="K212" s="13" t="s">
        <v>8</v>
      </c>
      <c r="L212" s="41">
        <v>2990</v>
      </c>
      <c r="M212" s="3">
        <v>43586</v>
      </c>
      <c r="N212" s="13" t="s">
        <v>8</v>
      </c>
      <c r="O212" s="15">
        <v>1624.4881889763778</v>
      </c>
      <c r="P212" s="46">
        <f t="shared" ref="P212:P275" si="17">1-(O212/(L212/(1+I212)))</f>
        <v>0.31000000000000005</v>
      </c>
      <c r="Q212" s="3">
        <v>43586</v>
      </c>
      <c r="R212" s="13" t="s">
        <v>8</v>
      </c>
      <c r="S212" s="41">
        <v>2990</v>
      </c>
      <c r="T212" s="15">
        <v>1965.8661417322833</v>
      </c>
      <c r="U212" s="9">
        <f t="shared" ref="U212:U275" si="18">1-T212/(S212/1.27)</f>
        <v>0.16500000000000004</v>
      </c>
    </row>
    <row r="213" spans="1:21" x14ac:dyDescent="0.3">
      <c r="A213" s="51">
        <v>5999886114787</v>
      </c>
      <c r="C213" s="50">
        <v>2004020269760</v>
      </c>
      <c r="D213" s="51">
        <v>5999886114787</v>
      </c>
      <c r="E213" s="41" t="s">
        <v>28</v>
      </c>
      <c r="F213" s="41" t="s">
        <v>344</v>
      </c>
      <c r="G213" s="41"/>
      <c r="H213" s="41"/>
      <c r="I213" s="2">
        <v>0.27</v>
      </c>
      <c r="J213" s="3">
        <v>43586</v>
      </c>
      <c r="K213" s="13" t="s">
        <v>8</v>
      </c>
      <c r="L213" s="41">
        <v>1990</v>
      </c>
      <c r="M213" s="3">
        <v>43586</v>
      </c>
      <c r="N213" s="13" t="s">
        <v>8</v>
      </c>
      <c r="O213" s="15">
        <v>1081.1811023622047</v>
      </c>
      <c r="P213" s="46">
        <f t="shared" si="17"/>
        <v>0.31000000000000005</v>
      </c>
      <c r="Q213" s="3">
        <v>43586</v>
      </c>
      <c r="R213" s="13" t="s">
        <v>8</v>
      </c>
      <c r="S213" s="41">
        <v>1990</v>
      </c>
      <c r="T213" s="15">
        <v>1308.3858267716535</v>
      </c>
      <c r="U213" s="9">
        <f t="shared" si="18"/>
        <v>0.16500000000000004</v>
      </c>
    </row>
    <row r="214" spans="1:21" x14ac:dyDescent="0.3">
      <c r="A214" s="51">
        <v>5999886114794</v>
      </c>
      <c r="C214" s="50">
        <v>2004020269761</v>
      </c>
      <c r="D214" s="51">
        <v>5999886114794</v>
      </c>
      <c r="E214" s="41" t="s">
        <v>28</v>
      </c>
      <c r="F214" s="41" t="s">
        <v>345</v>
      </c>
      <c r="G214" s="41"/>
      <c r="H214" s="41"/>
      <c r="I214" s="2">
        <v>0.27</v>
      </c>
      <c r="J214" s="3">
        <v>43586</v>
      </c>
      <c r="K214" s="13" t="s">
        <v>8</v>
      </c>
      <c r="L214" s="41">
        <v>3990</v>
      </c>
      <c r="M214" s="3">
        <v>43586</v>
      </c>
      <c r="N214" s="13" t="s">
        <v>8</v>
      </c>
      <c r="O214" s="15">
        <v>2167.7952755905512</v>
      </c>
      <c r="P214" s="46">
        <f t="shared" si="17"/>
        <v>0.31000000000000005</v>
      </c>
      <c r="Q214" s="3">
        <v>43586</v>
      </c>
      <c r="R214" s="13" t="s">
        <v>8</v>
      </c>
      <c r="S214" s="41">
        <v>3990</v>
      </c>
      <c r="T214" s="15">
        <v>2623.3464566929133</v>
      </c>
      <c r="U214" s="9">
        <f t="shared" si="18"/>
        <v>0.16500000000000004</v>
      </c>
    </row>
    <row r="215" spans="1:21" x14ac:dyDescent="0.3">
      <c r="A215" s="51">
        <v>5999886114800</v>
      </c>
      <c r="C215" s="50">
        <v>2004020269762</v>
      </c>
      <c r="D215" s="51">
        <v>5999886114800</v>
      </c>
      <c r="E215" s="41" t="s">
        <v>28</v>
      </c>
      <c r="F215" s="41" t="s">
        <v>346</v>
      </c>
      <c r="G215" s="41"/>
      <c r="H215" s="41"/>
      <c r="I215" s="2">
        <v>0.27</v>
      </c>
      <c r="J215" s="3">
        <v>43586</v>
      </c>
      <c r="K215" s="13" t="s">
        <v>8</v>
      </c>
      <c r="L215" s="41">
        <v>2990</v>
      </c>
      <c r="M215" s="3">
        <v>43586</v>
      </c>
      <c r="N215" s="13" t="s">
        <v>8</v>
      </c>
      <c r="O215" s="15">
        <v>1624.4881889763778</v>
      </c>
      <c r="P215" s="46">
        <f t="shared" si="17"/>
        <v>0.31000000000000005</v>
      </c>
      <c r="Q215" s="3">
        <v>43586</v>
      </c>
      <c r="R215" s="13" t="s">
        <v>8</v>
      </c>
      <c r="S215" s="41">
        <v>2990</v>
      </c>
      <c r="T215" s="15">
        <v>1965.8661417322833</v>
      </c>
      <c r="U215" s="9">
        <f t="shared" si="18"/>
        <v>0.16500000000000004</v>
      </c>
    </row>
    <row r="216" spans="1:21" x14ac:dyDescent="0.3">
      <c r="A216" s="51">
        <v>5999886114817</v>
      </c>
      <c r="C216" s="50">
        <v>2004020269763</v>
      </c>
      <c r="D216" s="51">
        <v>5999886114817</v>
      </c>
      <c r="E216" s="41" t="s">
        <v>28</v>
      </c>
      <c r="F216" s="41" t="s">
        <v>347</v>
      </c>
      <c r="G216" s="41"/>
      <c r="H216" s="41"/>
      <c r="I216" s="2">
        <v>0.27</v>
      </c>
      <c r="J216" s="3">
        <v>43586</v>
      </c>
      <c r="K216" s="13" t="s">
        <v>8</v>
      </c>
      <c r="L216" s="41">
        <v>4990</v>
      </c>
      <c r="M216" s="3">
        <v>43586</v>
      </c>
      <c r="N216" s="13" t="s">
        <v>8</v>
      </c>
      <c r="O216" s="15">
        <v>2711.1023622047242</v>
      </c>
      <c r="P216" s="46">
        <f t="shared" si="17"/>
        <v>0.31000000000000005</v>
      </c>
      <c r="Q216" s="3">
        <v>43586</v>
      </c>
      <c r="R216" s="13" t="s">
        <v>8</v>
      </c>
      <c r="S216" s="41">
        <v>4990</v>
      </c>
      <c r="T216" s="15">
        <v>3280.8267716535429</v>
      </c>
      <c r="U216" s="9">
        <f t="shared" si="18"/>
        <v>0.16500000000000004</v>
      </c>
    </row>
    <row r="217" spans="1:21" x14ac:dyDescent="0.3">
      <c r="A217" s="51">
        <v>5999886114824</v>
      </c>
      <c r="C217" s="50">
        <v>2004020269764</v>
      </c>
      <c r="D217" s="51">
        <v>5999886114824</v>
      </c>
      <c r="E217" s="41" t="s">
        <v>28</v>
      </c>
      <c r="F217" s="41" t="s">
        <v>348</v>
      </c>
      <c r="G217" s="41"/>
      <c r="H217" s="41"/>
      <c r="I217" s="2">
        <v>0.27</v>
      </c>
      <c r="J217" s="3">
        <v>43586</v>
      </c>
      <c r="K217" s="13" t="s">
        <v>8</v>
      </c>
      <c r="L217" s="41">
        <v>1990</v>
      </c>
      <c r="M217" s="3">
        <v>43586</v>
      </c>
      <c r="N217" s="13" t="s">
        <v>8</v>
      </c>
      <c r="O217" s="15">
        <v>1081.1811023622047</v>
      </c>
      <c r="P217" s="46">
        <f t="shared" si="17"/>
        <v>0.31000000000000005</v>
      </c>
      <c r="Q217" s="3">
        <v>43586</v>
      </c>
      <c r="R217" s="13" t="s">
        <v>8</v>
      </c>
      <c r="S217" s="41">
        <v>1990</v>
      </c>
      <c r="T217" s="15">
        <v>1308.3858267716535</v>
      </c>
      <c r="U217" s="9">
        <f t="shared" si="18"/>
        <v>0.16500000000000004</v>
      </c>
    </row>
    <row r="218" spans="1:21" x14ac:dyDescent="0.3">
      <c r="A218" s="51">
        <v>5999886114831</v>
      </c>
      <c r="C218" s="50">
        <v>2004020269765</v>
      </c>
      <c r="D218" s="51">
        <v>5999886114831</v>
      </c>
      <c r="E218" s="41" t="s">
        <v>28</v>
      </c>
      <c r="F218" s="41" t="s">
        <v>349</v>
      </c>
      <c r="G218" s="41"/>
      <c r="H218" s="41"/>
      <c r="I218" s="2">
        <v>0.27</v>
      </c>
      <c r="J218" s="3">
        <v>43586</v>
      </c>
      <c r="K218" s="13" t="s">
        <v>8</v>
      </c>
      <c r="L218" s="41">
        <v>3990</v>
      </c>
      <c r="M218" s="3">
        <v>43586</v>
      </c>
      <c r="N218" s="13" t="s">
        <v>8</v>
      </c>
      <c r="O218" s="15">
        <v>2167.7952755905512</v>
      </c>
      <c r="P218" s="46">
        <f t="shared" si="17"/>
        <v>0.31000000000000005</v>
      </c>
      <c r="Q218" s="3">
        <v>43586</v>
      </c>
      <c r="R218" s="13" t="s">
        <v>8</v>
      </c>
      <c r="S218" s="41">
        <v>3990</v>
      </c>
      <c r="T218" s="15">
        <v>2623.3464566929133</v>
      </c>
      <c r="U218" s="9">
        <f t="shared" si="18"/>
        <v>0.16500000000000004</v>
      </c>
    </row>
    <row r="219" spans="1:21" x14ac:dyDescent="0.3">
      <c r="A219" s="51">
        <v>5999886114848</v>
      </c>
      <c r="C219" s="50">
        <v>2004020269766</v>
      </c>
      <c r="D219" s="51">
        <v>5999886114848</v>
      </c>
      <c r="E219" s="41" t="s">
        <v>28</v>
      </c>
      <c r="F219" s="41" t="s">
        <v>350</v>
      </c>
      <c r="G219" s="41"/>
      <c r="H219" s="41"/>
      <c r="I219" s="2">
        <v>0.27</v>
      </c>
      <c r="J219" s="3">
        <v>43586</v>
      </c>
      <c r="K219" s="13" t="s">
        <v>8</v>
      </c>
      <c r="L219" s="41">
        <v>4990</v>
      </c>
      <c r="M219" s="3">
        <v>43586</v>
      </c>
      <c r="N219" s="13" t="s">
        <v>8</v>
      </c>
      <c r="O219" s="15">
        <v>2711.1023622047242</v>
      </c>
      <c r="P219" s="46">
        <f t="shared" si="17"/>
        <v>0.31000000000000005</v>
      </c>
      <c r="Q219" s="3">
        <v>43586</v>
      </c>
      <c r="R219" s="13" t="s">
        <v>8</v>
      </c>
      <c r="S219" s="41">
        <v>4990</v>
      </c>
      <c r="T219" s="15">
        <v>3280.8267716535429</v>
      </c>
      <c r="U219" s="9">
        <f t="shared" si="18"/>
        <v>0.16500000000000004</v>
      </c>
    </row>
    <row r="220" spans="1:21" x14ac:dyDescent="0.3">
      <c r="A220" s="49">
        <v>5051892210843</v>
      </c>
      <c r="C220" s="49">
        <v>2004020269232</v>
      </c>
      <c r="D220" s="49">
        <v>5051892210843</v>
      </c>
      <c r="E220" t="s">
        <v>334</v>
      </c>
      <c r="F220" s="41" t="s">
        <v>351</v>
      </c>
      <c r="G220" s="41"/>
      <c r="H220" s="41"/>
      <c r="I220" s="2">
        <v>0.27</v>
      </c>
      <c r="J220" s="3">
        <v>43586</v>
      </c>
      <c r="K220" s="13" t="s">
        <v>8</v>
      </c>
      <c r="L220" s="41">
        <v>8990</v>
      </c>
      <c r="M220" s="3">
        <v>43586</v>
      </c>
      <c r="N220" s="13" t="s">
        <v>8</v>
      </c>
      <c r="O220" s="10">
        <v>5309</v>
      </c>
      <c r="P220" s="46">
        <f t="shared" si="17"/>
        <v>0.25000778642936594</v>
      </c>
      <c r="Q220" s="3">
        <v>43586</v>
      </c>
      <c r="R220" s="13" t="s">
        <v>8</v>
      </c>
      <c r="S220" s="41">
        <v>8990</v>
      </c>
      <c r="T220" s="15">
        <v>5910.748031496063</v>
      </c>
      <c r="U220" s="9">
        <f t="shared" si="18"/>
        <v>0.16500000000000004</v>
      </c>
    </row>
    <row r="221" spans="1:21" x14ac:dyDescent="0.3">
      <c r="A221" s="49">
        <v>8595071033580</v>
      </c>
      <c r="C221" s="52">
        <v>2004020270048</v>
      </c>
      <c r="D221" s="49">
        <v>8595071033580</v>
      </c>
      <c r="E221" t="s">
        <v>334</v>
      </c>
      <c r="F221" s="41" t="s">
        <v>352</v>
      </c>
      <c r="G221" s="41"/>
      <c r="H221" s="41"/>
      <c r="I221" s="2">
        <v>0.27</v>
      </c>
      <c r="J221" s="3">
        <v>43586</v>
      </c>
      <c r="K221" s="13" t="s">
        <v>8</v>
      </c>
      <c r="L221" s="41">
        <v>8990</v>
      </c>
      <c r="M221" s="3">
        <v>43586</v>
      </c>
      <c r="N221" s="13" t="s">
        <v>8</v>
      </c>
      <c r="O221" s="10">
        <v>3302</v>
      </c>
      <c r="P221" s="46">
        <f t="shared" si="17"/>
        <v>0.53353281423804222</v>
      </c>
      <c r="Q221" s="3">
        <v>43586</v>
      </c>
      <c r="R221" s="13" t="s">
        <v>8</v>
      </c>
      <c r="S221" s="41">
        <v>8990</v>
      </c>
      <c r="T221" s="15">
        <v>5910.748031496063</v>
      </c>
      <c r="U221" s="9">
        <f t="shared" si="18"/>
        <v>0.16500000000000004</v>
      </c>
    </row>
    <row r="222" spans="1:21" x14ac:dyDescent="0.3">
      <c r="A222" s="49">
        <v>5908305211891</v>
      </c>
      <c r="C222" s="52">
        <v>2004020157407</v>
      </c>
      <c r="D222" s="49">
        <v>5908305211891</v>
      </c>
      <c r="E222" t="s">
        <v>334</v>
      </c>
      <c r="F222" s="41" t="s">
        <v>353</v>
      </c>
      <c r="G222" s="41"/>
      <c r="H222" s="41"/>
      <c r="I222" s="2">
        <v>0.27</v>
      </c>
      <c r="J222" s="3">
        <v>43586</v>
      </c>
      <c r="K222" s="13" t="s">
        <v>8</v>
      </c>
      <c r="L222" s="41">
        <v>8990</v>
      </c>
      <c r="M222" s="3">
        <v>43586</v>
      </c>
      <c r="N222" s="13" t="s">
        <v>8</v>
      </c>
      <c r="O222" s="10">
        <v>3302</v>
      </c>
      <c r="P222" s="46">
        <f t="shared" si="17"/>
        <v>0.53353281423804222</v>
      </c>
      <c r="Q222" s="3">
        <v>43586</v>
      </c>
      <c r="R222" s="13" t="s">
        <v>8</v>
      </c>
      <c r="S222" s="41">
        <v>8990</v>
      </c>
      <c r="T222" s="15">
        <v>5910.748031496063</v>
      </c>
      <c r="U222" s="9">
        <f t="shared" si="18"/>
        <v>0.16500000000000004</v>
      </c>
    </row>
    <row r="223" spans="1:21" x14ac:dyDescent="0.3">
      <c r="A223" s="49">
        <v>5026555416993</v>
      </c>
      <c r="C223" s="52">
        <v>2004020270049</v>
      </c>
      <c r="D223" s="49">
        <v>5026555416993</v>
      </c>
      <c r="E223" t="s">
        <v>334</v>
      </c>
      <c r="F223" s="41" t="s">
        <v>354</v>
      </c>
      <c r="G223" s="41"/>
      <c r="H223" s="41"/>
      <c r="I223" s="2">
        <v>0.27</v>
      </c>
      <c r="J223" s="3">
        <v>43586</v>
      </c>
      <c r="K223" s="13" t="s">
        <v>8</v>
      </c>
      <c r="L223" s="41">
        <v>13990</v>
      </c>
      <c r="M223" s="3">
        <v>43586</v>
      </c>
      <c r="N223" s="13" t="s">
        <v>8</v>
      </c>
      <c r="O223" s="10">
        <v>7789</v>
      </c>
      <c r="P223" s="46">
        <f t="shared" si="17"/>
        <v>0.29292137240886351</v>
      </c>
      <c r="Q223" s="3">
        <v>43586</v>
      </c>
      <c r="R223" s="13" t="s">
        <v>8</v>
      </c>
      <c r="S223" s="41">
        <v>13990</v>
      </c>
      <c r="T223" s="15">
        <v>9198.1496062992119</v>
      </c>
      <c r="U223" s="9">
        <f t="shared" si="18"/>
        <v>0.16500000000000004</v>
      </c>
    </row>
    <row r="224" spans="1:21" x14ac:dyDescent="0.3">
      <c r="A224" s="49">
        <v>5026555258050</v>
      </c>
      <c r="C224" s="52">
        <v>2004020270050</v>
      </c>
      <c r="D224" s="49">
        <v>5026555258050</v>
      </c>
      <c r="E224" t="s">
        <v>334</v>
      </c>
      <c r="F224" s="41" t="s">
        <v>355</v>
      </c>
      <c r="G224" s="41"/>
      <c r="H224" s="41"/>
      <c r="I224" s="2">
        <v>0.27</v>
      </c>
      <c r="J224" s="3">
        <v>43586</v>
      </c>
      <c r="K224" s="13" t="s">
        <v>8</v>
      </c>
      <c r="L224" s="41">
        <v>11990</v>
      </c>
      <c r="M224" s="3">
        <v>43586</v>
      </c>
      <c r="N224" s="13" t="s">
        <v>8</v>
      </c>
      <c r="O224" s="10">
        <v>6814</v>
      </c>
      <c r="P224" s="46">
        <f t="shared" si="17"/>
        <v>0.27825020850708926</v>
      </c>
      <c r="Q224" s="3">
        <v>43586</v>
      </c>
      <c r="R224" s="13" t="s">
        <v>8</v>
      </c>
      <c r="S224" s="41">
        <v>11990</v>
      </c>
      <c r="T224" s="15">
        <v>7883.1889763779518</v>
      </c>
      <c r="U224" s="9">
        <f t="shared" si="18"/>
        <v>0.16500000000000004</v>
      </c>
    </row>
    <row r="225" spans="1:21" x14ac:dyDescent="0.3">
      <c r="A225" s="49">
        <v>8713439204919</v>
      </c>
      <c r="C225" s="49">
        <v>2004020269229</v>
      </c>
      <c r="D225" s="49">
        <v>8713439204919</v>
      </c>
      <c r="E225" t="s">
        <v>336</v>
      </c>
      <c r="F225" s="41" t="s">
        <v>356</v>
      </c>
      <c r="G225" s="41"/>
      <c r="H225" s="41"/>
      <c r="I225" s="2">
        <v>0.27</v>
      </c>
      <c r="J225" s="3">
        <v>43586</v>
      </c>
      <c r="K225" s="13" t="s">
        <v>8</v>
      </c>
      <c r="L225" s="41">
        <v>10990</v>
      </c>
      <c r="M225" s="3">
        <v>43586</v>
      </c>
      <c r="N225" s="13" t="s">
        <v>8</v>
      </c>
      <c r="O225" s="41">
        <v>10990</v>
      </c>
      <c r="P225" s="46">
        <f t="shared" si="17"/>
        <v>-0.27</v>
      </c>
      <c r="Q225" s="3">
        <v>43586</v>
      </c>
      <c r="R225" s="13" t="s">
        <v>8</v>
      </c>
      <c r="S225" s="41">
        <v>10990</v>
      </c>
      <c r="T225" s="15">
        <v>7225.7086614173231</v>
      </c>
      <c r="U225" s="9">
        <f t="shared" si="18"/>
        <v>0.16500000000000004</v>
      </c>
    </row>
    <row r="226" spans="1:21" x14ac:dyDescent="0.3">
      <c r="A226" s="49">
        <v>8713439174168</v>
      </c>
      <c r="C226" s="49">
        <v>2004020269230</v>
      </c>
      <c r="D226" s="49">
        <v>8713439174168</v>
      </c>
      <c r="E226" t="s">
        <v>336</v>
      </c>
      <c r="F226" s="41" t="s">
        <v>357</v>
      </c>
      <c r="G226" s="41"/>
      <c r="H226" s="41"/>
      <c r="I226" s="2">
        <v>0.27</v>
      </c>
      <c r="J226" s="3">
        <v>43586</v>
      </c>
      <c r="K226" s="13" t="s">
        <v>8</v>
      </c>
      <c r="L226" s="41">
        <v>4990</v>
      </c>
      <c r="M226" s="3">
        <v>43586</v>
      </c>
      <c r="N226" s="13" t="s">
        <v>8</v>
      </c>
      <c r="O226" s="41">
        <v>4990</v>
      </c>
      <c r="P226" s="46">
        <f t="shared" si="17"/>
        <v>-0.27</v>
      </c>
      <c r="Q226" s="3">
        <v>43586</v>
      </c>
      <c r="R226" s="13" t="s">
        <v>8</v>
      </c>
      <c r="S226" s="41">
        <v>4990</v>
      </c>
      <c r="T226" s="15">
        <v>3280.8267716535429</v>
      </c>
      <c r="U226" s="9">
        <f t="shared" si="18"/>
        <v>0.16500000000000004</v>
      </c>
    </row>
    <row r="227" spans="1:21" x14ac:dyDescent="0.3">
      <c r="A227" s="1">
        <v>711719866831</v>
      </c>
      <c r="C227" s="50">
        <v>2004020270041</v>
      </c>
      <c r="D227" s="1">
        <v>711719866831</v>
      </c>
      <c r="E227" t="s">
        <v>335</v>
      </c>
      <c r="F227" t="s">
        <v>358</v>
      </c>
      <c r="G227" s="41"/>
      <c r="H227" s="41"/>
      <c r="I227" s="2">
        <v>0.27</v>
      </c>
      <c r="J227" s="3">
        <v>43586</v>
      </c>
      <c r="K227" s="13" t="s">
        <v>8</v>
      </c>
      <c r="L227" s="41">
        <v>6990</v>
      </c>
      <c r="M227" s="3">
        <v>43586</v>
      </c>
      <c r="N227" s="13" t="s">
        <v>8</v>
      </c>
      <c r="O227" s="41">
        <v>3968</v>
      </c>
      <c r="P227" s="46">
        <f t="shared" si="17"/>
        <v>0.27906151645207444</v>
      </c>
      <c r="Q227" s="3">
        <v>43586</v>
      </c>
      <c r="R227" s="13" t="s">
        <v>8</v>
      </c>
      <c r="S227" s="41">
        <v>6990</v>
      </c>
      <c r="T227" s="15">
        <v>4595.787401574803</v>
      </c>
      <c r="U227" s="9">
        <f t="shared" si="18"/>
        <v>0.16500000000000004</v>
      </c>
    </row>
    <row r="228" spans="1:21" x14ac:dyDescent="0.3">
      <c r="A228" s="1">
        <v>711719870050</v>
      </c>
      <c r="C228" s="50">
        <v>2004020270042</v>
      </c>
      <c r="D228" s="1">
        <v>711719870050</v>
      </c>
      <c r="E228" t="s">
        <v>335</v>
      </c>
      <c r="F228" t="s">
        <v>359</v>
      </c>
      <c r="G228" s="41"/>
      <c r="H228" s="41"/>
      <c r="I228" s="2">
        <v>0.27</v>
      </c>
      <c r="J228" s="3">
        <v>43586</v>
      </c>
      <c r="K228" s="13" t="s">
        <v>8</v>
      </c>
      <c r="L228" s="41">
        <v>19990</v>
      </c>
      <c r="M228" s="3">
        <v>43586</v>
      </c>
      <c r="N228" s="13" t="s">
        <v>8</v>
      </c>
      <c r="O228" s="41">
        <v>11810</v>
      </c>
      <c r="P228" s="46">
        <f t="shared" si="17"/>
        <v>0.24968984492246116</v>
      </c>
      <c r="Q228" s="3">
        <v>43586</v>
      </c>
      <c r="R228" s="13" t="s">
        <v>8</v>
      </c>
      <c r="S228" s="41">
        <v>19990</v>
      </c>
      <c r="T228" s="15">
        <v>13143.031496062991</v>
      </c>
      <c r="U228" s="9">
        <f t="shared" si="18"/>
        <v>0.16500000000000004</v>
      </c>
    </row>
    <row r="229" spans="1:21" x14ac:dyDescent="0.3">
      <c r="A229" s="1">
        <v>5030917085895</v>
      </c>
      <c r="C229" s="50">
        <v>2004020270043</v>
      </c>
      <c r="D229" s="1">
        <v>5030917085895</v>
      </c>
      <c r="E229" t="s">
        <v>335</v>
      </c>
      <c r="F229" t="s">
        <v>360</v>
      </c>
      <c r="G229" s="41"/>
      <c r="H229" s="41"/>
      <c r="I229" s="2">
        <v>0.27</v>
      </c>
      <c r="J229" s="3">
        <v>43586</v>
      </c>
      <c r="K229" s="13" t="s">
        <v>8</v>
      </c>
      <c r="L229" s="41">
        <v>2990</v>
      </c>
      <c r="M229" s="3">
        <v>43586</v>
      </c>
      <c r="N229" s="13" t="s">
        <v>8</v>
      </c>
      <c r="O229" s="41">
        <v>1653</v>
      </c>
      <c r="P229" s="46">
        <f t="shared" si="17"/>
        <v>0.29788963210702335</v>
      </c>
      <c r="Q229" s="3">
        <v>43586</v>
      </c>
      <c r="R229" s="13" t="s">
        <v>8</v>
      </c>
      <c r="S229" s="41">
        <v>2990</v>
      </c>
      <c r="T229" s="15">
        <v>1965.8661417322833</v>
      </c>
      <c r="U229" s="9">
        <f t="shared" si="18"/>
        <v>0.16500000000000004</v>
      </c>
    </row>
    <row r="230" spans="1:21" x14ac:dyDescent="0.3">
      <c r="A230" s="1">
        <v>5030917120442</v>
      </c>
      <c r="C230" s="50">
        <v>2004020270044</v>
      </c>
      <c r="D230" s="1">
        <v>5030917120442</v>
      </c>
      <c r="E230" t="s">
        <v>335</v>
      </c>
      <c r="F230" t="s">
        <v>361</v>
      </c>
      <c r="G230" s="41"/>
      <c r="H230" s="41"/>
      <c r="I230" s="2">
        <v>0.27</v>
      </c>
      <c r="J230" s="3">
        <v>43586</v>
      </c>
      <c r="K230" s="13" t="s">
        <v>8</v>
      </c>
      <c r="L230" s="41">
        <v>2990</v>
      </c>
      <c r="M230" s="3">
        <v>43586</v>
      </c>
      <c r="N230" s="13" t="s">
        <v>8</v>
      </c>
      <c r="O230" s="41">
        <v>1653</v>
      </c>
      <c r="P230" s="46">
        <f t="shared" si="17"/>
        <v>0.29788963210702335</v>
      </c>
      <c r="Q230" s="3">
        <v>43586</v>
      </c>
      <c r="R230" s="13" t="s">
        <v>8</v>
      </c>
      <c r="S230" s="41">
        <v>2990</v>
      </c>
      <c r="T230" s="15">
        <v>1965.8661417322833</v>
      </c>
      <c r="U230" s="9">
        <f t="shared" si="18"/>
        <v>0.16500000000000004</v>
      </c>
    </row>
    <row r="231" spans="1:21" x14ac:dyDescent="0.3">
      <c r="A231" s="1">
        <v>5030917071096</v>
      </c>
      <c r="C231" s="50">
        <v>2004020270045</v>
      </c>
      <c r="D231" s="1">
        <v>5030917071096</v>
      </c>
      <c r="E231" t="s">
        <v>335</v>
      </c>
      <c r="F231" t="s">
        <v>362</v>
      </c>
      <c r="G231" s="41"/>
      <c r="H231" s="41"/>
      <c r="I231" s="2">
        <v>0.27</v>
      </c>
      <c r="J231" s="3">
        <v>43586</v>
      </c>
      <c r="K231" s="13" t="s">
        <v>8</v>
      </c>
      <c r="L231" s="41">
        <v>1990</v>
      </c>
      <c r="M231" s="3">
        <v>43586</v>
      </c>
      <c r="N231" s="13" t="s">
        <v>8</v>
      </c>
      <c r="O231" s="41">
        <v>1102</v>
      </c>
      <c r="P231" s="46">
        <f t="shared" si="17"/>
        <v>0.296713567839196</v>
      </c>
      <c r="Q231" s="3">
        <v>43586</v>
      </c>
      <c r="R231" s="13" t="s">
        <v>8</v>
      </c>
      <c r="S231" s="41">
        <v>1990</v>
      </c>
      <c r="T231" s="15">
        <v>1308.3858267716535</v>
      </c>
      <c r="U231" s="9">
        <f t="shared" si="18"/>
        <v>0.16500000000000004</v>
      </c>
    </row>
    <row r="232" spans="1:21" x14ac:dyDescent="0.3">
      <c r="A232" s="1">
        <v>5030917096945</v>
      </c>
      <c r="C232" s="50">
        <v>2004020270046</v>
      </c>
      <c r="D232" s="1">
        <v>5030917096945</v>
      </c>
      <c r="E232" t="s">
        <v>335</v>
      </c>
      <c r="F232" t="s">
        <v>363</v>
      </c>
      <c r="G232" s="41"/>
      <c r="H232" s="41"/>
      <c r="I232" s="2">
        <v>0.27</v>
      </c>
      <c r="J232" s="3">
        <v>43586</v>
      </c>
      <c r="K232" s="13" t="s">
        <v>8</v>
      </c>
      <c r="L232" s="41">
        <v>2990</v>
      </c>
      <c r="M232" s="3">
        <v>43586</v>
      </c>
      <c r="N232" s="13" t="s">
        <v>8</v>
      </c>
      <c r="O232" s="41">
        <v>1653</v>
      </c>
      <c r="P232" s="46">
        <f t="shared" si="17"/>
        <v>0.29788963210702335</v>
      </c>
      <c r="Q232" s="3">
        <v>43586</v>
      </c>
      <c r="R232" s="13" t="s">
        <v>8</v>
      </c>
      <c r="S232" s="41">
        <v>2990</v>
      </c>
      <c r="T232" s="15">
        <v>1965.8661417322833</v>
      </c>
      <c r="U232" s="9">
        <f t="shared" si="18"/>
        <v>0.16500000000000004</v>
      </c>
    </row>
    <row r="233" spans="1:21" x14ac:dyDescent="0.3">
      <c r="A233" s="1">
        <v>5030917063404</v>
      </c>
      <c r="C233" s="50">
        <v>2004020270047</v>
      </c>
      <c r="D233" s="1">
        <v>5030917063404</v>
      </c>
      <c r="E233" t="s">
        <v>335</v>
      </c>
      <c r="F233" t="s">
        <v>364</v>
      </c>
      <c r="G233" s="41"/>
      <c r="H233" s="41"/>
      <c r="I233" s="2">
        <v>0.27</v>
      </c>
      <c r="J233" s="3">
        <v>43586</v>
      </c>
      <c r="K233" s="13" t="s">
        <v>8</v>
      </c>
      <c r="L233" s="41">
        <v>1990</v>
      </c>
      <c r="M233" s="3">
        <v>43586</v>
      </c>
      <c r="N233" s="13" t="s">
        <v>8</v>
      </c>
      <c r="O233" s="41">
        <v>1102</v>
      </c>
      <c r="P233" s="46">
        <f t="shared" si="17"/>
        <v>0.296713567839196</v>
      </c>
      <c r="Q233" s="3">
        <v>43586</v>
      </c>
      <c r="R233" s="13" t="s">
        <v>8</v>
      </c>
      <c r="S233" s="41">
        <v>1990</v>
      </c>
      <c r="T233" s="15">
        <v>1308.3858267716535</v>
      </c>
      <c r="U233" s="9">
        <f t="shared" si="18"/>
        <v>0.16500000000000004</v>
      </c>
    </row>
    <row r="234" spans="1:21" x14ac:dyDescent="0.3">
      <c r="A234" s="49">
        <v>5996471003648</v>
      </c>
      <c r="C234" s="1">
        <v>2004020270618</v>
      </c>
      <c r="D234" s="49">
        <v>5996471003648</v>
      </c>
      <c r="E234" t="s">
        <v>368</v>
      </c>
      <c r="F234" s="1" t="s">
        <v>365</v>
      </c>
      <c r="I234" s="2">
        <v>0.27</v>
      </c>
      <c r="J234" s="3">
        <v>43586</v>
      </c>
      <c r="K234" s="13" t="s">
        <v>8</v>
      </c>
      <c r="L234" s="41">
        <v>1990</v>
      </c>
      <c r="M234" s="3">
        <v>43586</v>
      </c>
      <c r="N234" s="13" t="s">
        <v>8</v>
      </c>
      <c r="O234" s="41">
        <v>1254</v>
      </c>
      <c r="P234" s="46">
        <f t="shared" si="17"/>
        <v>0.19970854271356786</v>
      </c>
      <c r="Q234" s="3">
        <v>43586</v>
      </c>
      <c r="R234" s="13" t="s">
        <v>8</v>
      </c>
      <c r="S234" s="41">
        <v>1990</v>
      </c>
      <c r="T234" s="15">
        <f>S234/1.27*0.835</f>
        <v>1308.3858267716535</v>
      </c>
      <c r="U234" s="9">
        <f t="shared" si="18"/>
        <v>0.16500000000000004</v>
      </c>
    </row>
    <row r="235" spans="1:21" x14ac:dyDescent="0.3">
      <c r="A235" s="49">
        <v>5996471003631</v>
      </c>
      <c r="C235" s="1">
        <v>2004020270619</v>
      </c>
      <c r="D235" s="49">
        <v>5996471003631</v>
      </c>
      <c r="E235" t="s">
        <v>368</v>
      </c>
      <c r="F235" s="1" t="s">
        <v>366</v>
      </c>
      <c r="I235" s="2">
        <v>0.27</v>
      </c>
      <c r="J235" s="3">
        <v>43586</v>
      </c>
      <c r="K235" s="13" t="s">
        <v>8</v>
      </c>
      <c r="L235" s="41">
        <v>1990</v>
      </c>
      <c r="M235" s="3">
        <v>43586</v>
      </c>
      <c r="N235" s="13" t="s">
        <v>8</v>
      </c>
      <c r="O235" s="41">
        <v>1254</v>
      </c>
      <c r="P235" s="46">
        <f t="shared" si="17"/>
        <v>0.19970854271356786</v>
      </c>
      <c r="Q235" s="3">
        <v>43586</v>
      </c>
      <c r="R235" s="13" t="s">
        <v>8</v>
      </c>
      <c r="S235" s="41">
        <v>1990</v>
      </c>
      <c r="T235" s="15">
        <f t="shared" ref="T235:T236" si="19">S235/1.27*0.835</f>
        <v>1308.3858267716535</v>
      </c>
      <c r="U235" s="9">
        <f t="shared" si="18"/>
        <v>0.16500000000000004</v>
      </c>
    </row>
    <row r="236" spans="1:21" x14ac:dyDescent="0.3">
      <c r="A236" s="49">
        <v>5996471003617</v>
      </c>
      <c r="C236" s="1">
        <v>2004020270620</v>
      </c>
      <c r="D236" s="49">
        <v>5996471003617</v>
      </c>
      <c r="E236" t="s">
        <v>368</v>
      </c>
      <c r="F236" s="1" t="s">
        <v>367</v>
      </c>
      <c r="I236" s="2">
        <v>0.27</v>
      </c>
      <c r="J236" s="3">
        <v>43586</v>
      </c>
      <c r="K236" s="13" t="s">
        <v>8</v>
      </c>
      <c r="L236" s="41">
        <v>990</v>
      </c>
      <c r="M236" s="3">
        <v>43586</v>
      </c>
      <c r="N236" s="13" t="s">
        <v>8</v>
      </c>
      <c r="O236" s="41">
        <v>546</v>
      </c>
      <c r="P236" s="46">
        <f t="shared" si="17"/>
        <v>0.29957575757575761</v>
      </c>
      <c r="Q236" s="3">
        <v>43586</v>
      </c>
      <c r="R236" s="13" t="s">
        <v>8</v>
      </c>
      <c r="S236" s="41">
        <v>990</v>
      </c>
      <c r="T236" s="15">
        <f t="shared" si="19"/>
        <v>650.90551181102364</v>
      </c>
      <c r="U236" s="9">
        <f t="shared" si="18"/>
        <v>0.16499999999999992</v>
      </c>
    </row>
    <row r="237" spans="1:21" x14ac:dyDescent="0.3">
      <c r="A237" s="1">
        <v>5999016371509</v>
      </c>
      <c r="C237" s="1">
        <v>2004020272601</v>
      </c>
      <c r="D237" s="1">
        <v>5999016371509</v>
      </c>
      <c r="E237" t="s">
        <v>418</v>
      </c>
      <c r="F237" t="s">
        <v>369</v>
      </c>
      <c r="I237" s="2">
        <v>0.27</v>
      </c>
      <c r="J237" s="3">
        <v>43586</v>
      </c>
      <c r="K237" s="13" t="s">
        <v>8</v>
      </c>
      <c r="L237" s="1">
        <v>999</v>
      </c>
      <c r="M237" s="3">
        <v>43586</v>
      </c>
      <c r="N237" s="13" t="s">
        <v>8</v>
      </c>
      <c r="O237" s="15">
        <f>L237/1.27*0.7</f>
        <v>550.62992125984249</v>
      </c>
      <c r="P237" s="46">
        <f t="shared" si="17"/>
        <v>0.30000000000000004</v>
      </c>
      <c r="Q237" s="3">
        <v>43586</v>
      </c>
      <c r="R237" s="13" t="s">
        <v>8</v>
      </c>
      <c r="S237">
        <v>999</v>
      </c>
      <c r="T237" s="15">
        <f>S237/1.27*0.835</f>
        <v>656.82283464566922</v>
      </c>
      <c r="U237" s="9">
        <f t="shared" si="18"/>
        <v>0.16500000000000004</v>
      </c>
    </row>
    <row r="238" spans="1:21" x14ac:dyDescent="0.3">
      <c r="A238" s="1">
        <v>5996473013126</v>
      </c>
      <c r="C238" s="1">
        <v>2004020272602</v>
      </c>
      <c r="D238" s="1">
        <v>5996473013126</v>
      </c>
      <c r="E238" t="s">
        <v>418</v>
      </c>
      <c r="F238" t="s">
        <v>370</v>
      </c>
      <c r="I238" s="2">
        <v>0.27</v>
      </c>
      <c r="J238" s="3">
        <v>43586</v>
      </c>
      <c r="K238" s="13" t="s">
        <v>8</v>
      </c>
      <c r="L238" s="1">
        <v>999</v>
      </c>
      <c r="M238" s="3">
        <v>43586</v>
      </c>
      <c r="N238" s="13" t="s">
        <v>8</v>
      </c>
      <c r="O238" s="15">
        <f t="shared" ref="O238:O285" si="20">L238/1.27*0.7</f>
        <v>550.62992125984249</v>
      </c>
      <c r="P238" s="46">
        <f t="shared" si="17"/>
        <v>0.30000000000000004</v>
      </c>
      <c r="Q238" s="3">
        <v>43586</v>
      </c>
      <c r="R238" s="13" t="s">
        <v>8</v>
      </c>
      <c r="S238">
        <v>999</v>
      </c>
      <c r="T238" s="15">
        <f t="shared" ref="T238:T301" si="21">S238/1.27*0.835</f>
        <v>656.82283464566922</v>
      </c>
      <c r="U238" s="9">
        <f t="shared" si="18"/>
        <v>0.16500000000000004</v>
      </c>
    </row>
    <row r="239" spans="1:21" x14ac:dyDescent="0.3">
      <c r="A239" s="1">
        <v>5999519413171</v>
      </c>
      <c r="C239" s="1">
        <v>2004020272603</v>
      </c>
      <c r="D239" s="1">
        <v>5999519413171</v>
      </c>
      <c r="E239" t="s">
        <v>418</v>
      </c>
      <c r="F239" t="s">
        <v>371</v>
      </c>
      <c r="I239" s="2">
        <v>0.27</v>
      </c>
      <c r="J239" s="3">
        <v>43586</v>
      </c>
      <c r="K239" s="13" t="s">
        <v>8</v>
      </c>
      <c r="L239" s="1">
        <v>999</v>
      </c>
      <c r="M239" s="3">
        <v>43586</v>
      </c>
      <c r="N239" s="13" t="s">
        <v>8</v>
      </c>
      <c r="O239" s="15">
        <f t="shared" si="20"/>
        <v>550.62992125984249</v>
      </c>
      <c r="P239" s="46">
        <f t="shared" si="17"/>
        <v>0.30000000000000004</v>
      </c>
      <c r="Q239" s="3">
        <v>43586</v>
      </c>
      <c r="R239" s="13" t="s">
        <v>8</v>
      </c>
      <c r="S239">
        <v>999</v>
      </c>
      <c r="T239" s="15">
        <f t="shared" si="21"/>
        <v>656.82283464566922</v>
      </c>
      <c r="U239" s="9">
        <f t="shared" si="18"/>
        <v>0.16500000000000004</v>
      </c>
    </row>
    <row r="240" spans="1:21" x14ac:dyDescent="0.3">
      <c r="A240" s="1">
        <v>5996473012655</v>
      </c>
      <c r="C240" s="1">
        <v>2004020272604</v>
      </c>
      <c r="D240" s="1">
        <v>5996473012655</v>
      </c>
      <c r="E240" t="s">
        <v>418</v>
      </c>
      <c r="F240" t="s">
        <v>372</v>
      </c>
      <c r="I240" s="2">
        <v>0.27</v>
      </c>
      <c r="J240" s="3">
        <v>43586</v>
      </c>
      <c r="K240" s="13" t="s">
        <v>8</v>
      </c>
      <c r="L240" s="1">
        <v>999</v>
      </c>
      <c r="M240" s="3">
        <v>43586</v>
      </c>
      <c r="N240" s="13" t="s">
        <v>8</v>
      </c>
      <c r="O240" s="15">
        <f t="shared" si="20"/>
        <v>550.62992125984249</v>
      </c>
      <c r="P240" s="46">
        <f t="shared" si="17"/>
        <v>0.30000000000000004</v>
      </c>
      <c r="Q240" s="3">
        <v>43586</v>
      </c>
      <c r="R240" s="13" t="s">
        <v>8</v>
      </c>
      <c r="S240">
        <v>999</v>
      </c>
      <c r="T240" s="15">
        <f t="shared" si="21"/>
        <v>656.82283464566922</v>
      </c>
      <c r="U240" s="9">
        <f t="shared" si="18"/>
        <v>0.16500000000000004</v>
      </c>
    </row>
    <row r="241" spans="1:21" x14ac:dyDescent="0.3">
      <c r="A241" s="1">
        <v>5999016375248</v>
      </c>
      <c r="C241" s="1">
        <v>2004020272605</v>
      </c>
      <c r="D241" s="1">
        <v>5999016375248</v>
      </c>
      <c r="E241" t="s">
        <v>418</v>
      </c>
      <c r="F241" t="s">
        <v>373</v>
      </c>
      <c r="I241" s="2">
        <v>0.27</v>
      </c>
      <c r="J241" s="3">
        <v>43586</v>
      </c>
      <c r="K241" s="13" t="s">
        <v>8</v>
      </c>
      <c r="L241" s="1">
        <v>999</v>
      </c>
      <c r="M241" s="3">
        <v>43586</v>
      </c>
      <c r="N241" s="13" t="s">
        <v>8</v>
      </c>
      <c r="O241" s="15">
        <f t="shared" si="20"/>
        <v>550.62992125984249</v>
      </c>
      <c r="P241" s="46">
        <f t="shared" si="17"/>
        <v>0.30000000000000004</v>
      </c>
      <c r="Q241" s="3">
        <v>43586</v>
      </c>
      <c r="R241" s="13" t="s">
        <v>8</v>
      </c>
      <c r="S241">
        <v>999</v>
      </c>
      <c r="T241" s="15">
        <f t="shared" si="21"/>
        <v>656.82283464566922</v>
      </c>
      <c r="U241" s="9">
        <f t="shared" si="18"/>
        <v>0.16500000000000004</v>
      </c>
    </row>
    <row r="242" spans="1:21" x14ac:dyDescent="0.3">
      <c r="A242" s="1">
        <v>5999554190761</v>
      </c>
      <c r="C242" s="1">
        <v>2004020272606</v>
      </c>
      <c r="D242" s="1">
        <v>5999554190761</v>
      </c>
      <c r="E242" t="s">
        <v>418</v>
      </c>
      <c r="F242" t="s">
        <v>374</v>
      </c>
      <c r="I242" s="2">
        <v>0.27</v>
      </c>
      <c r="J242" s="3">
        <v>43586</v>
      </c>
      <c r="K242" s="13" t="s">
        <v>8</v>
      </c>
      <c r="L242" s="1">
        <v>999</v>
      </c>
      <c r="M242" s="3">
        <v>43586</v>
      </c>
      <c r="N242" s="13" t="s">
        <v>8</v>
      </c>
      <c r="O242" s="15">
        <f t="shared" si="20"/>
        <v>550.62992125984249</v>
      </c>
      <c r="P242" s="46">
        <f t="shared" si="17"/>
        <v>0.30000000000000004</v>
      </c>
      <c r="Q242" s="3">
        <v>43586</v>
      </c>
      <c r="R242" s="13" t="s">
        <v>8</v>
      </c>
      <c r="S242">
        <v>999</v>
      </c>
      <c r="T242" s="15">
        <f t="shared" si="21"/>
        <v>656.82283464566922</v>
      </c>
      <c r="U242" s="9">
        <f t="shared" si="18"/>
        <v>0.16500000000000004</v>
      </c>
    </row>
    <row r="243" spans="1:21" x14ac:dyDescent="0.3">
      <c r="A243" s="1">
        <v>5996473013782</v>
      </c>
      <c r="C243" s="1">
        <v>2004020272607</v>
      </c>
      <c r="D243" s="1">
        <v>5996473013782</v>
      </c>
      <c r="E243" t="s">
        <v>418</v>
      </c>
      <c r="F243" t="s">
        <v>375</v>
      </c>
      <c r="I243" s="2">
        <v>0.27</v>
      </c>
      <c r="J243" s="3">
        <v>43586</v>
      </c>
      <c r="K243" s="13" t="s">
        <v>8</v>
      </c>
      <c r="L243" s="1">
        <v>999</v>
      </c>
      <c r="M243" s="3">
        <v>43586</v>
      </c>
      <c r="N243" s="13" t="s">
        <v>8</v>
      </c>
      <c r="O243" s="15">
        <f t="shared" si="20"/>
        <v>550.62992125984249</v>
      </c>
      <c r="P243" s="46">
        <f t="shared" si="17"/>
        <v>0.30000000000000004</v>
      </c>
      <c r="Q243" s="3">
        <v>43586</v>
      </c>
      <c r="R243" s="13" t="s">
        <v>8</v>
      </c>
      <c r="S243">
        <v>999</v>
      </c>
      <c r="T243" s="15">
        <f t="shared" si="21"/>
        <v>656.82283464566922</v>
      </c>
      <c r="U243" s="9">
        <f t="shared" si="18"/>
        <v>0.16500000000000004</v>
      </c>
    </row>
    <row r="244" spans="1:21" x14ac:dyDescent="0.3">
      <c r="A244" s="1">
        <v>5996473011450</v>
      </c>
      <c r="C244" s="1">
        <v>2004020272609</v>
      </c>
      <c r="D244" s="1">
        <v>5996473011450</v>
      </c>
      <c r="E244" t="s">
        <v>418</v>
      </c>
      <c r="F244" t="s">
        <v>376</v>
      </c>
      <c r="I244" s="2">
        <v>0.27</v>
      </c>
      <c r="J244" s="3">
        <v>43586</v>
      </c>
      <c r="K244" s="13" t="s">
        <v>8</v>
      </c>
      <c r="L244" s="1">
        <v>999</v>
      </c>
      <c r="M244" s="3">
        <v>43586</v>
      </c>
      <c r="N244" s="13" t="s">
        <v>8</v>
      </c>
      <c r="O244" s="15">
        <f t="shared" si="20"/>
        <v>550.62992125984249</v>
      </c>
      <c r="P244" s="46">
        <f t="shared" si="17"/>
        <v>0.30000000000000004</v>
      </c>
      <c r="Q244" s="3">
        <v>43586</v>
      </c>
      <c r="R244" s="13" t="s">
        <v>8</v>
      </c>
      <c r="S244">
        <v>999</v>
      </c>
      <c r="T244" s="15">
        <f t="shared" si="21"/>
        <v>656.82283464566922</v>
      </c>
      <c r="U244" s="9">
        <f t="shared" si="18"/>
        <v>0.16500000000000004</v>
      </c>
    </row>
    <row r="245" spans="1:21" x14ac:dyDescent="0.3">
      <c r="A245" s="1">
        <v>5996473003387</v>
      </c>
      <c r="C245" s="1">
        <v>2004020272611</v>
      </c>
      <c r="D245" s="1">
        <v>5996473003387</v>
      </c>
      <c r="E245" t="s">
        <v>418</v>
      </c>
      <c r="F245" t="s">
        <v>377</v>
      </c>
      <c r="I245" s="2">
        <v>0.27</v>
      </c>
      <c r="J245" s="3">
        <v>43586</v>
      </c>
      <c r="K245" s="13" t="s">
        <v>8</v>
      </c>
      <c r="L245" s="1">
        <v>999</v>
      </c>
      <c r="M245" s="3">
        <v>43586</v>
      </c>
      <c r="N245" s="13" t="s">
        <v>8</v>
      </c>
      <c r="O245" s="15">
        <f t="shared" si="20"/>
        <v>550.62992125984249</v>
      </c>
      <c r="P245" s="46">
        <f t="shared" si="17"/>
        <v>0.30000000000000004</v>
      </c>
      <c r="Q245" s="3">
        <v>43586</v>
      </c>
      <c r="R245" s="13" t="s">
        <v>8</v>
      </c>
      <c r="S245">
        <v>999</v>
      </c>
      <c r="T245" s="15">
        <f t="shared" si="21"/>
        <v>656.82283464566922</v>
      </c>
      <c r="U245" s="9">
        <f t="shared" si="18"/>
        <v>0.16500000000000004</v>
      </c>
    </row>
    <row r="246" spans="1:21" x14ac:dyDescent="0.3">
      <c r="A246" s="1">
        <v>5999883048511</v>
      </c>
      <c r="C246" s="1">
        <v>2004020272615</v>
      </c>
      <c r="D246" s="1">
        <v>5999883048511</v>
      </c>
      <c r="E246" t="s">
        <v>418</v>
      </c>
      <c r="F246" t="s">
        <v>378</v>
      </c>
      <c r="I246" s="2">
        <v>0.27</v>
      </c>
      <c r="J246" s="3">
        <v>43586</v>
      </c>
      <c r="K246" s="13" t="s">
        <v>8</v>
      </c>
      <c r="L246" s="1">
        <v>999</v>
      </c>
      <c r="M246" s="3">
        <v>43586</v>
      </c>
      <c r="N246" s="13" t="s">
        <v>8</v>
      </c>
      <c r="O246" s="15">
        <f t="shared" si="20"/>
        <v>550.62992125984249</v>
      </c>
      <c r="P246" s="46">
        <f t="shared" si="17"/>
        <v>0.30000000000000004</v>
      </c>
      <c r="Q246" s="3">
        <v>43586</v>
      </c>
      <c r="R246" s="13" t="s">
        <v>8</v>
      </c>
      <c r="S246">
        <v>999</v>
      </c>
      <c r="T246" s="15">
        <f t="shared" si="21"/>
        <v>656.82283464566922</v>
      </c>
      <c r="U246" s="9">
        <f t="shared" si="18"/>
        <v>0.16500000000000004</v>
      </c>
    </row>
    <row r="247" spans="1:21" x14ac:dyDescent="0.3">
      <c r="A247" s="1">
        <v>5999883048528</v>
      </c>
      <c r="C247" s="1">
        <v>2004020272616</v>
      </c>
      <c r="D247" s="1">
        <v>5999883048528</v>
      </c>
      <c r="E247" t="s">
        <v>418</v>
      </c>
      <c r="F247" t="s">
        <v>379</v>
      </c>
      <c r="I247" s="2">
        <v>0.27</v>
      </c>
      <c r="J247" s="3">
        <v>43586</v>
      </c>
      <c r="K247" s="13" t="s">
        <v>8</v>
      </c>
      <c r="L247" s="1">
        <v>999</v>
      </c>
      <c r="M247" s="3">
        <v>43586</v>
      </c>
      <c r="N247" s="13" t="s">
        <v>8</v>
      </c>
      <c r="O247" s="15">
        <f t="shared" si="20"/>
        <v>550.62992125984249</v>
      </c>
      <c r="P247" s="46">
        <f t="shared" si="17"/>
        <v>0.30000000000000004</v>
      </c>
      <c r="Q247" s="3">
        <v>43586</v>
      </c>
      <c r="R247" s="13" t="s">
        <v>8</v>
      </c>
      <c r="S247">
        <v>999</v>
      </c>
      <c r="T247" s="15">
        <f t="shared" si="21"/>
        <v>656.82283464566922</v>
      </c>
      <c r="U247" s="9">
        <f t="shared" si="18"/>
        <v>0.16500000000000004</v>
      </c>
    </row>
    <row r="248" spans="1:21" x14ac:dyDescent="0.3">
      <c r="A248" s="1">
        <v>5999553600339</v>
      </c>
      <c r="C248" s="1">
        <v>2004020272618</v>
      </c>
      <c r="D248" s="1">
        <v>5999553600339</v>
      </c>
      <c r="E248" t="s">
        <v>418</v>
      </c>
      <c r="F248" t="s">
        <v>380</v>
      </c>
      <c r="I248" s="2">
        <v>0.27</v>
      </c>
      <c r="J248" s="3">
        <v>43586</v>
      </c>
      <c r="K248" s="13" t="s">
        <v>8</v>
      </c>
      <c r="L248" s="1">
        <v>999</v>
      </c>
      <c r="M248" s="3">
        <v>43586</v>
      </c>
      <c r="N248" s="13" t="s">
        <v>8</v>
      </c>
      <c r="O248" s="15">
        <f t="shared" si="20"/>
        <v>550.62992125984249</v>
      </c>
      <c r="P248" s="46">
        <f t="shared" si="17"/>
        <v>0.30000000000000004</v>
      </c>
      <c r="Q248" s="3">
        <v>43586</v>
      </c>
      <c r="R248" s="13" t="s">
        <v>8</v>
      </c>
      <c r="S248">
        <v>999</v>
      </c>
      <c r="T248" s="15">
        <f t="shared" si="21"/>
        <v>656.82283464566922</v>
      </c>
      <c r="U248" s="9">
        <f t="shared" si="18"/>
        <v>0.16500000000000004</v>
      </c>
    </row>
    <row r="249" spans="1:21" x14ac:dyDescent="0.3">
      <c r="A249" s="1">
        <v>5996473009150</v>
      </c>
      <c r="C249" s="1">
        <v>2004020272619</v>
      </c>
      <c r="D249" s="1">
        <v>5996473009150</v>
      </c>
      <c r="E249" t="s">
        <v>418</v>
      </c>
      <c r="F249" t="s">
        <v>381</v>
      </c>
      <c r="I249" s="2">
        <v>0.27</v>
      </c>
      <c r="J249" s="3">
        <v>43586</v>
      </c>
      <c r="K249" s="13" t="s">
        <v>8</v>
      </c>
      <c r="L249" s="1">
        <v>999</v>
      </c>
      <c r="M249" s="3">
        <v>43586</v>
      </c>
      <c r="N249" s="13" t="s">
        <v>8</v>
      </c>
      <c r="O249" s="15">
        <f t="shared" si="20"/>
        <v>550.62992125984249</v>
      </c>
      <c r="P249" s="46">
        <f t="shared" si="17"/>
        <v>0.30000000000000004</v>
      </c>
      <c r="Q249" s="3">
        <v>43586</v>
      </c>
      <c r="R249" s="13" t="s">
        <v>8</v>
      </c>
      <c r="S249">
        <v>999</v>
      </c>
      <c r="T249" s="15">
        <f t="shared" si="21"/>
        <v>656.82283464566922</v>
      </c>
      <c r="U249" s="9">
        <f t="shared" si="18"/>
        <v>0.16500000000000004</v>
      </c>
    </row>
    <row r="250" spans="1:21" x14ac:dyDescent="0.3">
      <c r="A250" s="1">
        <v>5999016371059</v>
      </c>
      <c r="C250" s="1">
        <v>2004020272621</v>
      </c>
      <c r="D250" s="1">
        <v>5999016371059</v>
      </c>
      <c r="E250" t="s">
        <v>418</v>
      </c>
      <c r="F250" t="s">
        <v>382</v>
      </c>
      <c r="I250" s="2">
        <v>0.27</v>
      </c>
      <c r="J250" s="3">
        <v>43586</v>
      </c>
      <c r="K250" s="13" t="s">
        <v>8</v>
      </c>
      <c r="L250" s="1">
        <v>999</v>
      </c>
      <c r="M250" s="3">
        <v>43586</v>
      </c>
      <c r="N250" s="13" t="s">
        <v>8</v>
      </c>
      <c r="O250" s="15">
        <f t="shared" si="20"/>
        <v>550.62992125984249</v>
      </c>
      <c r="P250" s="46">
        <f t="shared" si="17"/>
        <v>0.30000000000000004</v>
      </c>
      <c r="Q250" s="3">
        <v>43586</v>
      </c>
      <c r="R250" s="13" t="s">
        <v>8</v>
      </c>
      <c r="S250">
        <v>999</v>
      </c>
      <c r="T250" s="15">
        <f t="shared" si="21"/>
        <v>656.82283464566922</v>
      </c>
      <c r="U250" s="9">
        <f t="shared" si="18"/>
        <v>0.16500000000000004</v>
      </c>
    </row>
    <row r="251" spans="1:21" x14ac:dyDescent="0.3">
      <c r="A251" s="1">
        <v>5998329507780</v>
      </c>
      <c r="C251" s="1">
        <v>2004020272623</v>
      </c>
      <c r="D251" s="1">
        <v>5998329507780</v>
      </c>
      <c r="E251" t="s">
        <v>418</v>
      </c>
      <c r="F251" t="s">
        <v>383</v>
      </c>
      <c r="I251" s="2">
        <v>0.27</v>
      </c>
      <c r="J251" s="3">
        <v>43586</v>
      </c>
      <c r="K251" s="13" t="s">
        <v>8</v>
      </c>
      <c r="L251" s="1">
        <v>999</v>
      </c>
      <c r="M251" s="3">
        <v>43586</v>
      </c>
      <c r="N251" s="13" t="s">
        <v>8</v>
      </c>
      <c r="O251" s="15">
        <f t="shared" si="20"/>
        <v>550.62992125984249</v>
      </c>
      <c r="P251" s="46">
        <f t="shared" si="17"/>
        <v>0.30000000000000004</v>
      </c>
      <c r="Q251" s="3">
        <v>43586</v>
      </c>
      <c r="R251" s="13" t="s">
        <v>8</v>
      </c>
      <c r="S251">
        <v>999</v>
      </c>
      <c r="T251" s="15">
        <f t="shared" si="21"/>
        <v>656.82283464566922</v>
      </c>
      <c r="U251" s="9">
        <f t="shared" si="18"/>
        <v>0.16500000000000004</v>
      </c>
    </row>
    <row r="252" spans="1:21" x14ac:dyDescent="0.3">
      <c r="A252" s="1">
        <v>5996473006876</v>
      </c>
      <c r="C252" s="1">
        <v>2004020272624</v>
      </c>
      <c r="D252" s="1">
        <v>5996473006876</v>
      </c>
      <c r="E252" t="s">
        <v>418</v>
      </c>
      <c r="F252" t="s">
        <v>384</v>
      </c>
      <c r="I252" s="2">
        <v>0.27</v>
      </c>
      <c r="J252" s="3">
        <v>43586</v>
      </c>
      <c r="K252" s="13" t="s">
        <v>8</v>
      </c>
      <c r="L252" s="1">
        <v>999</v>
      </c>
      <c r="M252" s="3">
        <v>43586</v>
      </c>
      <c r="N252" s="13" t="s">
        <v>8</v>
      </c>
      <c r="O252" s="15">
        <f t="shared" si="20"/>
        <v>550.62992125984249</v>
      </c>
      <c r="P252" s="46">
        <f t="shared" si="17"/>
        <v>0.30000000000000004</v>
      </c>
      <c r="Q252" s="3">
        <v>43586</v>
      </c>
      <c r="R252" s="13" t="s">
        <v>8</v>
      </c>
      <c r="S252">
        <v>999</v>
      </c>
      <c r="T252" s="15">
        <f t="shared" si="21"/>
        <v>656.82283464566922</v>
      </c>
      <c r="U252" s="9">
        <f t="shared" si="18"/>
        <v>0.16500000000000004</v>
      </c>
    </row>
    <row r="253" spans="1:21" x14ac:dyDescent="0.3">
      <c r="A253" s="1">
        <v>5999551920019</v>
      </c>
      <c r="C253" s="1">
        <v>2004020272625</v>
      </c>
      <c r="D253" s="1">
        <v>5999551920019</v>
      </c>
      <c r="E253" t="s">
        <v>418</v>
      </c>
      <c r="F253" t="s">
        <v>385</v>
      </c>
      <c r="I253" s="2">
        <v>0.27</v>
      </c>
      <c r="J253" s="3">
        <v>43586</v>
      </c>
      <c r="K253" s="13" t="s">
        <v>8</v>
      </c>
      <c r="L253" s="1">
        <v>999</v>
      </c>
      <c r="M253" s="3">
        <v>43586</v>
      </c>
      <c r="N253" s="13" t="s">
        <v>8</v>
      </c>
      <c r="O253" s="15">
        <f t="shared" si="20"/>
        <v>550.62992125984249</v>
      </c>
      <c r="P253" s="46">
        <f t="shared" si="17"/>
        <v>0.30000000000000004</v>
      </c>
      <c r="Q253" s="3">
        <v>43586</v>
      </c>
      <c r="R253" s="13" t="s">
        <v>8</v>
      </c>
      <c r="S253">
        <v>999</v>
      </c>
      <c r="T253" s="15">
        <f t="shared" si="21"/>
        <v>656.82283464566922</v>
      </c>
      <c r="U253" s="9">
        <f t="shared" si="18"/>
        <v>0.16500000000000004</v>
      </c>
    </row>
    <row r="254" spans="1:21" x14ac:dyDescent="0.3">
      <c r="A254" s="1">
        <v>5996473014680</v>
      </c>
      <c r="C254" s="1">
        <v>2004020272626</v>
      </c>
      <c r="D254" s="1">
        <v>5996473014680</v>
      </c>
      <c r="E254" t="s">
        <v>418</v>
      </c>
      <c r="F254" t="s">
        <v>386</v>
      </c>
      <c r="I254" s="2">
        <v>0.27</v>
      </c>
      <c r="J254" s="3">
        <v>43586</v>
      </c>
      <c r="K254" s="13" t="s">
        <v>8</v>
      </c>
      <c r="L254" s="1">
        <v>999</v>
      </c>
      <c r="M254" s="3">
        <v>43586</v>
      </c>
      <c r="N254" s="13" t="s">
        <v>8</v>
      </c>
      <c r="O254" s="15">
        <f t="shared" si="20"/>
        <v>550.62992125984249</v>
      </c>
      <c r="P254" s="46">
        <f t="shared" si="17"/>
        <v>0.30000000000000004</v>
      </c>
      <c r="Q254" s="3">
        <v>43586</v>
      </c>
      <c r="R254" s="13" t="s">
        <v>8</v>
      </c>
      <c r="S254">
        <v>999</v>
      </c>
      <c r="T254" s="15">
        <f t="shared" si="21"/>
        <v>656.82283464566922</v>
      </c>
      <c r="U254" s="9">
        <f t="shared" si="18"/>
        <v>0.16500000000000004</v>
      </c>
    </row>
    <row r="255" spans="1:21" x14ac:dyDescent="0.3">
      <c r="A255" s="1">
        <v>5996473014642</v>
      </c>
      <c r="C255" s="1">
        <v>2004020272627</v>
      </c>
      <c r="D255" s="1">
        <v>5996473014642</v>
      </c>
      <c r="E255" t="s">
        <v>418</v>
      </c>
      <c r="F255" t="s">
        <v>387</v>
      </c>
      <c r="I255" s="2">
        <v>0.27</v>
      </c>
      <c r="J255" s="3">
        <v>43586</v>
      </c>
      <c r="K255" s="13" t="s">
        <v>8</v>
      </c>
      <c r="L255" s="1">
        <v>999</v>
      </c>
      <c r="M255" s="3">
        <v>43586</v>
      </c>
      <c r="N255" s="13" t="s">
        <v>8</v>
      </c>
      <c r="O255" s="15">
        <f t="shared" si="20"/>
        <v>550.62992125984249</v>
      </c>
      <c r="P255" s="46">
        <f t="shared" si="17"/>
        <v>0.30000000000000004</v>
      </c>
      <c r="Q255" s="3">
        <v>43586</v>
      </c>
      <c r="R255" s="13" t="s">
        <v>8</v>
      </c>
      <c r="S255">
        <v>999</v>
      </c>
      <c r="T255" s="15">
        <f t="shared" si="21"/>
        <v>656.82283464566922</v>
      </c>
      <c r="U255" s="9">
        <f t="shared" si="18"/>
        <v>0.16500000000000004</v>
      </c>
    </row>
    <row r="256" spans="1:21" x14ac:dyDescent="0.3">
      <c r="A256" s="1">
        <v>5999881068818</v>
      </c>
      <c r="C256" s="1">
        <v>2004020272628</v>
      </c>
      <c r="D256" s="1">
        <v>5999881068818</v>
      </c>
      <c r="E256" t="s">
        <v>418</v>
      </c>
      <c r="F256" t="s">
        <v>388</v>
      </c>
      <c r="I256" s="2">
        <v>0.27</v>
      </c>
      <c r="J256" s="3">
        <v>43586</v>
      </c>
      <c r="K256" s="13" t="s">
        <v>8</v>
      </c>
      <c r="L256" s="1">
        <v>999</v>
      </c>
      <c r="M256" s="3">
        <v>43586</v>
      </c>
      <c r="N256" s="13" t="s">
        <v>8</v>
      </c>
      <c r="O256" s="15">
        <f t="shared" si="20"/>
        <v>550.62992125984249</v>
      </c>
      <c r="P256" s="46">
        <f t="shared" si="17"/>
        <v>0.30000000000000004</v>
      </c>
      <c r="Q256" s="3">
        <v>43586</v>
      </c>
      <c r="R256" s="13" t="s">
        <v>8</v>
      </c>
      <c r="S256">
        <v>999</v>
      </c>
      <c r="T256" s="15">
        <f t="shared" si="21"/>
        <v>656.82283464566922</v>
      </c>
      <c r="U256" s="9">
        <f t="shared" si="18"/>
        <v>0.16500000000000004</v>
      </c>
    </row>
    <row r="257" spans="1:21" x14ac:dyDescent="0.3">
      <c r="A257" s="1">
        <v>5999881068788</v>
      </c>
      <c r="C257" s="1">
        <v>2004020272534</v>
      </c>
      <c r="D257" s="1">
        <v>5999881068788</v>
      </c>
      <c r="E257" t="s">
        <v>418</v>
      </c>
      <c r="F257" t="s">
        <v>389</v>
      </c>
      <c r="I257" s="2">
        <v>0.27</v>
      </c>
      <c r="J257" s="3">
        <v>43586</v>
      </c>
      <c r="K257" s="13" t="s">
        <v>8</v>
      </c>
      <c r="L257" s="1">
        <v>999</v>
      </c>
      <c r="M257" s="3">
        <v>43586</v>
      </c>
      <c r="N257" s="13" t="s">
        <v>8</v>
      </c>
      <c r="O257" s="15">
        <f t="shared" si="20"/>
        <v>550.62992125984249</v>
      </c>
      <c r="P257" s="46">
        <f t="shared" si="17"/>
        <v>0.30000000000000004</v>
      </c>
      <c r="Q257" s="3">
        <v>43586</v>
      </c>
      <c r="R257" s="13" t="s">
        <v>8</v>
      </c>
      <c r="S257">
        <v>999</v>
      </c>
      <c r="T257" s="15">
        <f t="shared" si="21"/>
        <v>656.82283464566922</v>
      </c>
      <c r="U257" s="9">
        <f t="shared" si="18"/>
        <v>0.16500000000000004</v>
      </c>
    </row>
    <row r="258" spans="1:21" x14ac:dyDescent="0.3">
      <c r="A258" s="1">
        <v>5999557441525</v>
      </c>
      <c r="C258" s="1">
        <v>2004020272535</v>
      </c>
      <c r="D258" s="1">
        <v>5999557441525</v>
      </c>
      <c r="E258" t="s">
        <v>418</v>
      </c>
      <c r="F258" t="s">
        <v>390</v>
      </c>
      <c r="I258" s="2">
        <v>0.27</v>
      </c>
      <c r="J258" s="3">
        <v>43586</v>
      </c>
      <c r="K258" s="13" t="s">
        <v>8</v>
      </c>
      <c r="L258" s="1">
        <v>999</v>
      </c>
      <c r="M258" s="3">
        <v>43586</v>
      </c>
      <c r="N258" s="13" t="s">
        <v>8</v>
      </c>
      <c r="O258" s="15">
        <f t="shared" si="20"/>
        <v>550.62992125984249</v>
      </c>
      <c r="P258" s="46">
        <f t="shared" si="17"/>
        <v>0.30000000000000004</v>
      </c>
      <c r="Q258" s="3">
        <v>43586</v>
      </c>
      <c r="R258" s="13" t="s">
        <v>8</v>
      </c>
      <c r="S258">
        <v>999</v>
      </c>
      <c r="T258" s="15">
        <f t="shared" si="21"/>
        <v>656.82283464566922</v>
      </c>
      <c r="U258" s="9">
        <f t="shared" si="18"/>
        <v>0.16500000000000004</v>
      </c>
    </row>
    <row r="259" spans="1:21" x14ac:dyDescent="0.3">
      <c r="A259" s="1">
        <v>5999544560864</v>
      </c>
      <c r="C259" s="1">
        <v>2004020272537</v>
      </c>
      <c r="D259" s="1">
        <v>5999544560864</v>
      </c>
      <c r="E259" t="s">
        <v>418</v>
      </c>
      <c r="F259" t="s">
        <v>391</v>
      </c>
      <c r="I259" s="2">
        <v>0.27</v>
      </c>
      <c r="J259" s="3">
        <v>43586</v>
      </c>
      <c r="K259" s="13" t="s">
        <v>8</v>
      </c>
      <c r="L259" s="1">
        <v>999</v>
      </c>
      <c r="M259" s="3">
        <v>43586</v>
      </c>
      <c r="N259" s="13" t="s">
        <v>8</v>
      </c>
      <c r="O259" s="15">
        <f t="shared" si="20"/>
        <v>550.62992125984249</v>
      </c>
      <c r="P259" s="46">
        <f t="shared" si="17"/>
        <v>0.30000000000000004</v>
      </c>
      <c r="Q259" s="3">
        <v>43586</v>
      </c>
      <c r="R259" s="13" t="s">
        <v>8</v>
      </c>
      <c r="S259">
        <v>999</v>
      </c>
      <c r="T259" s="15">
        <f t="shared" si="21"/>
        <v>656.82283464566922</v>
      </c>
      <c r="U259" s="9">
        <f t="shared" si="18"/>
        <v>0.16500000000000004</v>
      </c>
    </row>
    <row r="260" spans="1:21" x14ac:dyDescent="0.3">
      <c r="A260" s="1">
        <v>5999544560567</v>
      </c>
      <c r="C260" s="1">
        <v>2004020272538</v>
      </c>
      <c r="D260" s="1">
        <v>5999544560567</v>
      </c>
      <c r="E260" t="s">
        <v>418</v>
      </c>
      <c r="F260" t="s">
        <v>392</v>
      </c>
      <c r="I260" s="2">
        <v>0.27</v>
      </c>
      <c r="J260" s="3">
        <v>43586</v>
      </c>
      <c r="K260" s="13" t="s">
        <v>8</v>
      </c>
      <c r="L260" s="1">
        <v>999</v>
      </c>
      <c r="M260" s="3">
        <v>43586</v>
      </c>
      <c r="N260" s="13" t="s">
        <v>8</v>
      </c>
      <c r="O260" s="15">
        <f t="shared" si="20"/>
        <v>550.62992125984249</v>
      </c>
      <c r="P260" s="46">
        <f t="shared" si="17"/>
        <v>0.30000000000000004</v>
      </c>
      <c r="Q260" s="3">
        <v>43586</v>
      </c>
      <c r="R260" s="13" t="s">
        <v>8</v>
      </c>
      <c r="S260">
        <v>999</v>
      </c>
      <c r="T260" s="15">
        <f t="shared" si="21"/>
        <v>656.82283464566922</v>
      </c>
      <c r="U260" s="9">
        <f t="shared" si="18"/>
        <v>0.16500000000000004</v>
      </c>
    </row>
    <row r="261" spans="1:21" x14ac:dyDescent="0.3">
      <c r="A261" s="1">
        <v>5999544560741</v>
      </c>
      <c r="C261" s="1">
        <v>2004020272539</v>
      </c>
      <c r="D261" s="1">
        <v>5999544560741</v>
      </c>
      <c r="E261" t="s">
        <v>418</v>
      </c>
      <c r="F261" t="s">
        <v>393</v>
      </c>
      <c r="I261" s="2">
        <v>0.27</v>
      </c>
      <c r="J261" s="3">
        <v>43586</v>
      </c>
      <c r="K261" s="13" t="s">
        <v>8</v>
      </c>
      <c r="L261" s="1">
        <v>999</v>
      </c>
      <c r="M261" s="3">
        <v>43586</v>
      </c>
      <c r="N261" s="13" t="s">
        <v>8</v>
      </c>
      <c r="O261" s="15">
        <f t="shared" si="20"/>
        <v>550.62992125984249</v>
      </c>
      <c r="P261" s="46">
        <f t="shared" si="17"/>
        <v>0.30000000000000004</v>
      </c>
      <c r="Q261" s="3">
        <v>43586</v>
      </c>
      <c r="R261" s="13" t="s">
        <v>8</v>
      </c>
      <c r="S261">
        <v>999</v>
      </c>
      <c r="T261" s="15">
        <f t="shared" si="21"/>
        <v>656.82283464566922</v>
      </c>
      <c r="U261" s="9">
        <f t="shared" si="18"/>
        <v>0.16500000000000004</v>
      </c>
    </row>
    <row r="262" spans="1:21" x14ac:dyDescent="0.3">
      <c r="A262" s="1">
        <v>5999544560826</v>
      </c>
      <c r="C262" s="1">
        <v>2004020272540</v>
      </c>
      <c r="D262" s="1">
        <v>5999544560826</v>
      </c>
      <c r="E262" t="s">
        <v>418</v>
      </c>
      <c r="F262" t="s">
        <v>394</v>
      </c>
      <c r="I262" s="2">
        <v>0.27</v>
      </c>
      <c r="J262" s="3">
        <v>43586</v>
      </c>
      <c r="K262" s="13" t="s">
        <v>8</v>
      </c>
      <c r="L262" s="1">
        <v>999</v>
      </c>
      <c r="M262" s="3">
        <v>43586</v>
      </c>
      <c r="N262" s="13" t="s">
        <v>8</v>
      </c>
      <c r="O262" s="15">
        <f t="shared" si="20"/>
        <v>550.62992125984249</v>
      </c>
      <c r="P262" s="46">
        <f t="shared" si="17"/>
        <v>0.30000000000000004</v>
      </c>
      <c r="Q262" s="3">
        <v>43586</v>
      </c>
      <c r="R262" s="13" t="s">
        <v>8</v>
      </c>
      <c r="S262">
        <v>999</v>
      </c>
      <c r="T262" s="15">
        <f t="shared" si="21"/>
        <v>656.82283464566922</v>
      </c>
      <c r="U262" s="9">
        <f t="shared" si="18"/>
        <v>0.16500000000000004</v>
      </c>
    </row>
    <row r="263" spans="1:21" x14ac:dyDescent="0.3">
      <c r="A263" s="1">
        <v>5999881066470</v>
      </c>
      <c r="C263" s="1">
        <v>2004020272629</v>
      </c>
      <c r="D263" s="1">
        <v>5999881066470</v>
      </c>
      <c r="E263" t="s">
        <v>418</v>
      </c>
      <c r="F263" t="s">
        <v>395</v>
      </c>
      <c r="I263" s="2">
        <v>0.27</v>
      </c>
      <c r="J263" s="3">
        <v>43586</v>
      </c>
      <c r="K263" s="13" t="s">
        <v>8</v>
      </c>
      <c r="L263" s="1">
        <v>999</v>
      </c>
      <c r="M263" s="3">
        <v>43586</v>
      </c>
      <c r="N263" s="13" t="s">
        <v>8</v>
      </c>
      <c r="O263" s="15">
        <f t="shared" si="20"/>
        <v>550.62992125984249</v>
      </c>
      <c r="P263" s="46">
        <f t="shared" si="17"/>
        <v>0.30000000000000004</v>
      </c>
      <c r="Q263" s="3">
        <v>43586</v>
      </c>
      <c r="R263" s="13" t="s">
        <v>8</v>
      </c>
      <c r="S263">
        <v>999</v>
      </c>
      <c r="T263" s="15">
        <f t="shared" si="21"/>
        <v>656.82283464566922</v>
      </c>
      <c r="U263" s="9">
        <f t="shared" si="18"/>
        <v>0.16500000000000004</v>
      </c>
    </row>
    <row r="264" spans="1:21" x14ac:dyDescent="0.3">
      <c r="A264" s="1">
        <v>5996473008276</v>
      </c>
      <c r="C264" s="1">
        <v>2004020272632</v>
      </c>
      <c r="D264" s="1">
        <v>5996473008276</v>
      </c>
      <c r="E264" t="s">
        <v>418</v>
      </c>
      <c r="F264" t="s">
        <v>396</v>
      </c>
      <c r="I264" s="2">
        <v>0.27</v>
      </c>
      <c r="J264" s="3">
        <v>43586</v>
      </c>
      <c r="K264" s="13" t="s">
        <v>8</v>
      </c>
      <c r="L264" s="1">
        <v>1990</v>
      </c>
      <c r="M264" s="3">
        <v>43586</v>
      </c>
      <c r="N264" s="13" t="s">
        <v>8</v>
      </c>
      <c r="O264" s="15">
        <f t="shared" si="20"/>
        <v>1096.8503937007874</v>
      </c>
      <c r="P264" s="46">
        <f t="shared" si="17"/>
        <v>0.29999999999999993</v>
      </c>
      <c r="Q264" s="3">
        <v>43586</v>
      </c>
      <c r="R264" s="13" t="s">
        <v>8</v>
      </c>
      <c r="S264">
        <v>1990</v>
      </c>
      <c r="T264" s="15">
        <f t="shared" si="21"/>
        <v>1308.3858267716535</v>
      </c>
      <c r="U264" s="9">
        <f t="shared" si="18"/>
        <v>0.16500000000000004</v>
      </c>
    </row>
    <row r="265" spans="1:21" x14ac:dyDescent="0.3">
      <c r="A265" s="1">
        <v>5999016387364</v>
      </c>
      <c r="C265" s="1">
        <v>2004020272633</v>
      </c>
      <c r="D265" s="1">
        <v>5999016387364</v>
      </c>
      <c r="E265" t="s">
        <v>418</v>
      </c>
      <c r="F265" t="s">
        <v>397</v>
      </c>
      <c r="I265" s="2">
        <v>0.27</v>
      </c>
      <c r="J265" s="3">
        <v>43586</v>
      </c>
      <c r="K265" s="13" t="s">
        <v>8</v>
      </c>
      <c r="L265" s="1">
        <v>1990</v>
      </c>
      <c r="M265" s="3">
        <v>43586</v>
      </c>
      <c r="N265" s="13" t="s">
        <v>8</v>
      </c>
      <c r="O265" s="15">
        <f t="shared" si="20"/>
        <v>1096.8503937007874</v>
      </c>
      <c r="P265" s="46">
        <f t="shared" si="17"/>
        <v>0.29999999999999993</v>
      </c>
      <c r="Q265" s="3">
        <v>43586</v>
      </c>
      <c r="R265" s="13" t="s">
        <v>8</v>
      </c>
      <c r="S265">
        <v>1990</v>
      </c>
      <c r="T265" s="15">
        <f t="shared" si="21"/>
        <v>1308.3858267716535</v>
      </c>
      <c r="U265" s="9">
        <f t="shared" si="18"/>
        <v>0.16500000000000004</v>
      </c>
    </row>
    <row r="266" spans="1:21" x14ac:dyDescent="0.3">
      <c r="A266" s="1">
        <v>5999016387319</v>
      </c>
      <c r="C266" s="1">
        <v>2004020272637</v>
      </c>
      <c r="D266" s="1">
        <v>5999016387319</v>
      </c>
      <c r="E266" t="s">
        <v>418</v>
      </c>
      <c r="F266" t="s">
        <v>398</v>
      </c>
      <c r="I266" s="2">
        <v>0.27</v>
      </c>
      <c r="J266" s="3">
        <v>43586</v>
      </c>
      <c r="K266" s="13" t="s">
        <v>8</v>
      </c>
      <c r="L266" s="1">
        <v>2490</v>
      </c>
      <c r="M266" s="3">
        <v>43586</v>
      </c>
      <c r="N266" s="13" t="s">
        <v>8</v>
      </c>
      <c r="O266" s="15">
        <f t="shared" si="20"/>
        <v>1372.4409448818897</v>
      </c>
      <c r="P266" s="46">
        <f t="shared" si="17"/>
        <v>0.30000000000000004</v>
      </c>
      <c r="Q266" s="3">
        <v>43586</v>
      </c>
      <c r="R266" s="13" t="s">
        <v>8</v>
      </c>
      <c r="S266">
        <v>2490</v>
      </c>
      <c r="T266" s="15">
        <f t="shared" si="21"/>
        <v>1637.1259842519685</v>
      </c>
      <c r="U266" s="9">
        <f t="shared" si="18"/>
        <v>0.16500000000000004</v>
      </c>
    </row>
    <row r="267" spans="1:21" x14ac:dyDescent="0.3">
      <c r="A267" s="1">
        <v>5996473009044</v>
      </c>
      <c r="C267" s="1">
        <v>2004020272639</v>
      </c>
      <c r="D267" s="1">
        <v>5996473009044</v>
      </c>
      <c r="E267" t="s">
        <v>418</v>
      </c>
      <c r="F267" t="s">
        <v>399</v>
      </c>
      <c r="I267" s="2">
        <v>0.27</v>
      </c>
      <c r="J267" s="3">
        <v>43586</v>
      </c>
      <c r="K267" s="13" t="s">
        <v>8</v>
      </c>
      <c r="L267" s="1">
        <v>2490</v>
      </c>
      <c r="M267" s="3">
        <v>43586</v>
      </c>
      <c r="N267" s="13" t="s">
        <v>8</v>
      </c>
      <c r="O267" s="15">
        <f t="shared" si="20"/>
        <v>1372.4409448818897</v>
      </c>
      <c r="P267" s="46">
        <f t="shared" si="17"/>
        <v>0.30000000000000004</v>
      </c>
      <c r="Q267" s="3">
        <v>43586</v>
      </c>
      <c r="R267" s="13" t="s">
        <v>8</v>
      </c>
      <c r="S267">
        <v>2490</v>
      </c>
      <c r="T267" s="15">
        <f t="shared" si="21"/>
        <v>1637.1259842519685</v>
      </c>
      <c r="U267" s="9">
        <f t="shared" si="18"/>
        <v>0.16500000000000004</v>
      </c>
    </row>
    <row r="268" spans="1:21" x14ac:dyDescent="0.3">
      <c r="A268" s="1">
        <v>5996473015021</v>
      </c>
      <c r="C268" s="1">
        <v>2004020272541</v>
      </c>
      <c r="D268" s="1">
        <v>5996473015021</v>
      </c>
      <c r="E268" t="s">
        <v>418</v>
      </c>
      <c r="F268" t="s">
        <v>400</v>
      </c>
      <c r="I268" s="2">
        <v>0.27</v>
      </c>
      <c r="J268" s="3">
        <v>43586</v>
      </c>
      <c r="K268" s="13" t="s">
        <v>8</v>
      </c>
      <c r="L268" s="1">
        <v>2990</v>
      </c>
      <c r="M268" s="3">
        <v>43586</v>
      </c>
      <c r="N268" s="13" t="s">
        <v>8</v>
      </c>
      <c r="O268" s="15">
        <f t="shared" si="20"/>
        <v>1648.0314960629919</v>
      </c>
      <c r="P268" s="46">
        <f t="shared" si="17"/>
        <v>0.30000000000000004</v>
      </c>
      <c r="Q268" s="3">
        <v>43586</v>
      </c>
      <c r="R268" s="13" t="s">
        <v>8</v>
      </c>
      <c r="S268">
        <v>2990</v>
      </c>
      <c r="T268" s="15">
        <f t="shared" si="21"/>
        <v>1965.8661417322833</v>
      </c>
      <c r="U268" s="9">
        <f t="shared" si="18"/>
        <v>0.16500000000000004</v>
      </c>
    </row>
    <row r="269" spans="1:21" x14ac:dyDescent="0.3">
      <c r="A269" s="1">
        <v>5999881067675</v>
      </c>
      <c r="C269" s="1">
        <v>2004020272542</v>
      </c>
      <c r="D269" s="1">
        <v>5999881067675</v>
      </c>
      <c r="E269" t="s">
        <v>418</v>
      </c>
      <c r="F269" t="s">
        <v>401</v>
      </c>
      <c r="I269" s="2">
        <v>0.27</v>
      </c>
      <c r="J269" s="3">
        <v>43586</v>
      </c>
      <c r="K269" s="13" t="s">
        <v>8</v>
      </c>
      <c r="L269" s="1">
        <v>999</v>
      </c>
      <c r="M269" s="3">
        <v>43586</v>
      </c>
      <c r="N269" s="13" t="s">
        <v>8</v>
      </c>
      <c r="O269" s="15">
        <f t="shared" si="20"/>
        <v>550.62992125984249</v>
      </c>
      <c r="P269" s="46">
        <f t="shared" si="17"/>
        <v>0.30000000000000004</v>
      </c>
      <c r="Q269" s="3">
        <v>43586</v>
      </c>
      <c r="R269" s="13" t="s">
        <v>8</v>
      </c>
      <c r="S269">
        <v>999</v>
      </c>
      <c r="T269" s="15">
        <f t="shared" si="21"/>
        <v>656.82283464566922</v>
      </c>
      <c r="U269" s="9">
        <f t="shared" si="18"/>
        <v>0.16500000000000004</v>
      </c>
    </row>
    <row r="270" spans="1:21" x14ac:dyDescent="0.3">
      <c r="A270" s="1">
        <v>5999016374852</v>
      </c>
      <c r="C270" s="1">
        <v>2004020272641</v>
      </c>
      <c r="D270" s="1">
        <v>5999016374852</v>
      </c>
      <c r="E270" t="s">
        <v>418</v>
      </c>
      <c r="F270" t="s">
        <v>402</v>
      </c>
      <c r="I270" s="2">
        <v>0.27</v>
      </c>
      <c r="J270" s="3">
        <v>43586</v>
      </c>
      <c r="K270" s="13" t="s">
        <v>8</v>
      </c>
      <c r="L270" s="1">
        <v>999</v>
      </c>
      <c r="M270" s="3">
        <v>43586</v>
      </c>
      <c r="N270" s="13" t="s">
        <v>8</v>
      </c>
      <c r="O270" s="15">
        <f t="shared" si="20"/>
        <v>550.62992125984249</v>
      </c>
      <c r="P270" s="46">
        <f t="shared" si="17"/>
        <v>0.30000000000000004</v>
      </c>
      <c r="Q270" s="3">
        <v>43586</v>
      </c>
      <c r="R270" s="13" t="s">
        <v>8</v>
      </c>
      <c r="S270">
        <v>999</v>
      </c>
      <c r="T270" s="15">
        <f t="shared" si="21"/>
        <v>656.82283464566922</v>
      </c>
      <c r="U270" s="9">
        <f t="shared" si="18"/>
        <v>0.16500000000000004</v>
      </c>
    </row>
    <row r="271" spans="1:21" x14ac:dyDescent="0.3">
      <c r="A271" s="1">
        <v>5999553601404</v>
      </c>
      <c r="C271" s="1">
        <v>2004020272608</v>
      </c>
      <c r="D271" s="1">
        <v>5999553601404</v>
      </c>
      <c r="E271" t="s">
        <v>418</v>
      </c>
      <c r="F271" t="s">
        <v>403</v>
      </c>
      <c r="I271" s="2">
        <v>0.27</v>
      </c>
      <c r="J271" s="3">
        <v>43586</v>
      </c>
      <c r="K271" s="13" t="s">
        <v>8</v>
      </c>
      <c r="L271" s="1">
        <v>999</v>
      </c>
      <c r="M271" s="3">
        <v>43586</v>
      </c>
      <c r="N271" s="13" t="s">
        <v>8</v>
      </c>
      <c r="O271" s="15">
        <f t="shared" si="20"/>
        <v>550.62992125984249</v>
      </c>
      <c r="P271" s="46">
        <f t="shared" si="17"/>
        <v>0.30000000000000004</v>
      </c>
      <c r="Q271" s="3">
        <v>43586</v>
      </c>
      <c r="R271" s="13" t="s">
        <v>8</v>
      </c>
      <c r="S271">
        <v>999</v>
      </c>
      <c r="T271" s="15">
        <f t="shared" si="21"/>
        <v>656.82283464566922</v>
      </c>
      <c r="U271" s="9">
        <f t="shared" si="18"/>
        <v>0.16500000000000004</v>
      </c>
    </row>
    <row r="272" spans="1:21" x14ac:dyDescent="0.3">
      <c r="A272" s="1">
        <v>5996473005190</v>
      </c>
      <c r="C272" s="1">
        <v>2004020272610</v>
      </c>
      <c r="D272" s="1">
        <v>5996473005190</v>
      </c>
      <c r="E272" t="s">
        <v>418</v>
      </c>
      <c r="F272" t="s">
        <v>404</v>
      </c>
      <c r="I272" s="2">
        <v>0.27</v>
      </c>
      <c r="J272" s="3">
        <v>43586</v>
      </c>
      <c r="K272" s="13" t="s">
        <v>8</v>
      </c>
      <c r="L272" s="1">
        <v>999</v>
      </c>
      <c r="M272" s="3">
        <v>43586</v>
      </c>
      <c r="N272" s="13" t="s">
        <v>8</v>
      </c>
      <c r="O272" s="15">
        <f t="shared" si="20"/>
        <v>550.62992125984249</v>
      </c>
      <c r="P272" s="46">
        <f t="shared" si="17"/>
        <v>0.30000000000000004</v>
      </c>
      <c r="Q272" s="3">
        <v>43586</v>
      </c>
      <c r="R272" s="13" t="s">
        <v>8</v>
      </c>
      <c r="S272">
        <v>999</v>
      </c>
      <c r="T272" s="15">
        <f t="shared" si="21"/>
        <v>656.82283464566922</v>
      </c>
      <c r="U272" s="9">
        <f t="shared" si="18"/>
        <v>0.16500000000000004</v>
      </c>
    </row>
    <row r="273" spans="1:21" x14ac:dyDescent="0.3">
      <c r="A273" s="1">
        <v>5996473000942</v>
      </c>
      <c r="C273" s="1">
        <v>2004020272612</v>
      </c>
      <c r="D273" s="1">
        <v>5996473000942</v>
      </c>
      <c r="E273" t="s">
        <v>418</v>
      </c>
      <c r="F273" t="s">
        <v>405</v>
      </c>
      <c r="I273" s="2">
        <v>0.27</v>
      </c>
      <c r="J273" s="3">
        <v>43586</v>
      </c>
      <c r="K273" s="13" t="s">
        <v>8</v>
      </c>
      <c r="L273" s="1">
        <v>999</v>
      </c>
      <c r="M273" s="3">
        <v>43586</v>
      </c>
      <c r="N273" s="13" t="s">
        <v>8</v>
      </c>
      <c r="O273" s="15">
        <f t="shared" si="20"/>
        <v>550.62992125984249</v>
      </c>
      <c r="P273" s="46">
        <f t="shared" si="17"/>
        <v>0.30000000000000004</v>
      </c>
      <c r="Q273" s="3">
        <v>43586</v>
      </c>
      <c r="R273" s="13" t="s">
        <v>8</v>
      </c>
      <c r="S273">
        <v>999</v>
      </c>
      <c r="T273" s="15">
        <f t="shared" si="21"/>
        <v>656.82283464566922</v>
      </c>
      <c r="U273" s="9">
        <f t="shared" si="18"/>
        <v>0.16500000000000004</v>
      </c>
    </row>
    <row r="274" spans="1:21" x14ac:dyDescent="0.3">
      <c r="A274" s="1">
        <v>5999883047170</v>
      </c>
      <c r="C274" s="1">
        <v>2004020272613</v>
      </c>
      <c r="D274" s="1">
        <v>5999883047170</v>
      </c>
      <c r="E274" t="s">
        <v>418</v>
      </c>
      <c r="F274" t="s">
        <v>406</v>
      </c>
      <c r="I274" s="2">
        <v>0.27</v>
      </c>
      <c r="J274" s="3">
        <v>43586</v>
      </c>
      <c r="K274" s="13" t="s">
        <v>8</v>
      </c>
      <c r="L274" s="1">
        <v>999</v>
      </c>
      <c r="M274" s="3">
        <v>43586</v>
      </c>
      <c r="N274" s="13" t="s">
        <v>8</v>
      </c>
      <c r="O274" s="15">
        <f t="shared" si="20"/>
        <v>550.62992125984249</v>
      </c>
      <c r="P274" s="46">
        <f t="shared" si="17"/>
        <v>0.30000000000000004</v>
      </c>
      <c r="Q274" s="3">
        <v>43586</v>
      </c>
      <c r="R274" s="13" t="s">
        <v>8</v>
      </c>
      <c r="S274">
        <v>999</v>
      </c>
      <c r="T274" s="15">
        <f t="shared" si="21"/>
        <v>656.82283464566922</v>
      </c>
      <c r="U274" s="9">
        <f t="shared" si="18"/>
        <v>0.16500000000000004</v>
      </c>
    </row>
    <row r="275" spans="1:21" x14ac:dyDescent="0.3">
      <c r="A275" s="1">
        <v>5999883048238</v>
      </c>
      <c r="C275" s="1">
        <v>2004020272614</v>
      </c>
      <c r="D275" s="1">
        <v>5999883048238</v>
      </c>
      <c r="E275" t="s">
        <v>418</v>
      </c>
      <c r="F275" t="s">
        <v>407</v>
      </c>
      <c r="I275" s="2">
        <v>0.27</v>
      </c>
      <c r="J275" s="3">
        <v>43586</v>
      </c>
      <c r="K275" s="13" t="s">
        <v>8</v>
      </c>
      <c r="L275" s="1">
        <v>999</v>
      </c>
      <c r="M275" s="3">
        <v>43586</v>
      </c>
      <c r="N275" s="13" t="s">
        <v>8</v>
      </c>
      <c r="O275" s="15">
        <f t="shared" si="20"/>
        <v>550.62992125984249</v>
      </c>
      <c r="P275" s="46">
        <f t="shared" si="17"/>
        <v>0.30000000000000004</v>
      </c>
      <c r="Q275" s="3">
        <v>43586</v>
      </c>
      <c r="R275" s="13" t="s">
        <v>8</v>
      </c>
      <c r="S275">
        <v>999</v>
      </c>
      <c r="T275" s="15">
        <f t="shared" si="21"/>
        <v>656.82283464566922</v>
      </c>
      <c r="U275" s="9">
        <f t="shared" si="18"/>
        <v>0.16500000000000004</v>
      </c>
    </row>
    <row r="276" spans="1:21" x14ac:dyDescent="0.3">
      <c r="A276" s="1">
        <v>5999016371653</v>
      </c>
      <c r="C276" s="1">
        <v>2004020272617</v>
      </c>
      <c r="D276" s="1">
        <v>5999016371653</v>
      </c>
      <c r="E276" t="s">
        <v>418</v>
      </c>
      <c r="F276" t="s">
        <v>408</v>
      </c>
      <c r="I276" s="2">
        <v>0.27</v>
      </c>
      <c r="J276" s="3">
        <v>43586</v>
      </c>
      <c r="K276" s="13" t="s">
        <v>8</v>
      </c>
      <c r="L276" s="1">
        <v>999</v>
      </c>
      <c r="M276" s="3">
        <v>43586</v>
      </c>
      <c r="N276" s="13" t="s">
        <v>8</v>
      </c>
      <c r="O276" s="15">
        <f t="shared" si="20"/>
        <v>550.62992125984249</v>
      </c>
      <c r="P276" s="46">
        <f t="shared" ref="P276:P306" si="22">1-(O276/(L276/(1+I276)))</f>
        <v>0.30000000000000004</v>
      </c>
      <c r="Q276" s="3">
        <v>43586</v>
      </c>
      <c r="R276" s="13" t="s">
        <v>8</v>
      </c>
      <c r="S276">
        <v>999</v>
      </c>
      <c r="T276" s="15">
        <f t="shared" si="21"/>
        <v>656.82283464566922</v>
      </c>
      <c r="U276" s="9">
        <f t="shared" ref="U276:U309" si="23">1-T276/(S276/1.27)</f>
        <v>0.16500000000000004</v>
      </c>
    </row>
    <row r="277" spans="1:21" x14ac:dyDescent="0.3">
      <c r="A277" s="1">
        <v>5999557441587</v>
      </c>
      <c r="C277" s="1">
        <v>2004020272622</v>
      </c>
      <c r="D277" s="1">
        <v>5999557441587</v>
      </c>
      <c r="E277" t="s">
        <v>418</v>
      </c>
      <c r="F277" t="s">
        <v>409</v>
      </c>
      <c r="I277" s="2">
        <v>0.27</v>
      </c>
      <c r="J277" s="3">
        <v>43586</v>
      </c>
      <c r="K277" s="13" t="s">
        <v>8</v>
      </c>
      <c r="L277" s="1">
        <v>999</v>
      </c>
      <c r="M277" s="3">
        <v>43586</v>
      </c>
      <c r="N277" s="13" t="s">
        <v>8</v>
      </c>
      <c r="O277" s="15">
        <f t="shared" si="20"/>
        <v>550.62992125984249</v>
      </c>
      <c r="P277" s="46">
        <f t="shared" si="22"/>
        <v>0.30000000000000004</v>
      </c>
      <c r="Q277" s="3">
        <v>43586</v>
      </c>
      <c r="R277" s="13" t="s">
        <v>8</v>
      </c>
      <c r="S277">
        <v>999</v>
      </c>
      <c r="T277" s="15">
        <f t="shared" si="21"/>
        <v>656.82283464566922</v>
      </c>
      <c r="U277" s="9">
        <f t="shared" si="23"/>
        <v>0.16500000000000004</v>
      </c>
    </row>
    <row r="278" spans="1:21" x14ac:dyDescent="0.3">
      <c r="A278" s="1">
        <v>5999016373152</v>
      </c>
      <c r="C278" s="1">
        <v>2004020272536</v>
      </c>
      <c r="D278" s="1">
        <v>5999016373152</v>
      </c>
      <c r="E278" t="s">
        <v>418</v>
      </c>
      <c r="F278" t="s">
        <v>410</v>
      </c>
      <c r="I278" s="2">
        <v>0.27</v>
      </c>
      <c r="J278" s="3">
        <v>43586</v>
      </c>
      <c r="K278" s="13" t="s">
        <v>8</v>
      </c>
      <c r="L278" s="1">
        <v>999</v>
      </c>
      <c r="M278" s="3">
        <v>43586</v>
      </c>
      <c r="N278" s="13" t="s">
        <v>8</v>
      </c>
      <c r="O278" s="15">
        <f t="shared" si="20"/>
        <v>550.62992125984249</v>
      </c>
      <c r="P278" s="46">
        <f t="shared" si="22"/>
        <v>0.30000000000000004</v>
      </c>
      <c r="Q278" s="3">
        <v>43586</v>
      </c>
      <c r="R278" s="13" t="s">
        <v>8</v>
      </c>
      <c r="S278">
        <v>999</v>
      </c>
      <c r="T278" s="15">
        <f t="shared" si="21"/>
        <v>656.82283464566922</v>
      </c>
      <c r="U278" s="9">
        <f t="shared" si="23"/>
        <v>0.16500000000000004</v>
      </c>
    </row>
    <row r="279" spans="1:21" x14ac:dyDescent="0.3">
      <c r="A279" s="1">
        <v>5999016371042</v>
      </c>
      <c r="C279" s="1">
        <v>2004020272630</v>
      </c>
      <c r="D279" s="1">
        <v>5999016371042</v>
      </c>
      <c r="E279" t="s">
        <v>418</v>
      </c>
      <c r="F279" t="s">
        <v>411</v>
      </c>
      <c r="I279" s="2">
        <v>0.27</v>
      </c>
      <c r="J279" s="3">
        <v>43586</v>
      </c>
      <c r="K279" s="13" t="s">
        <v>8</v>
      </c>
      <c r="L279" s="1">
        <v>1490</v>
      </c>
      <c r="M279" s="3">
        <v>43586</v>
      </c>
      <c r="N279" s="13" t="s">
        <v>8</v>
      </c>
      <c r="O279" s="15">
        <f t="shared" si="20"/>
        <v>821.25984251968498</v>
      </c>
      <c r="P279" s="46">
        <f t="shared" si="22"/>
        <v>0.30000000000000004</v>
      </c>
      <c r="Q279" s="3">
        <v>43586</v>
      </c>
      <c r="R279" s="13" t="s">
        <v>8</v>
      </c>
      <c r="S279">
        <v>1490</v>
      </c>
      <c r="T279" s="15">
        <f t="shared" si="21"/>
        <v>979.64566929133855</v>
      </c>
      <c r="U279" s="9">
        <f t="shared" si="23"/>
        <v>0.16500000000000004</v>
      </c>
    </row>
    <row r="280" spans="1:21" x14ac:dyDescent="0.3">
      <c r="A280" s="1">
        <v>5999883049907</v>
      </c>
      <c r="C280" s="1">
        <v>2004020272631</v>
      </c>
      <c r="D280" s="1">
        <v>5999883049907</v>
      </c>
      <c r="E280" t="s">
        <v>418</v>
      </c>
      <c r="F280" t="s">
        <v>412</v>
      </c>
      <c r="I280" s="2">
        <v>0.27</v>
      </c>
      <c r="J280" s="3">
        <v>43586</v>
      </c>
      <c r="K280" s="13" t="s">
        <v>8</v>
      </c>
      <c r="L280" s="1">
        <v>1490</v>
      </c>
      <c r="M280" s="3">
        <v>43586</v>
      </c>
      <c r="N280" s="13" t="s">
        <v>8</v>
      </c>
      <c r="O280" s="15">
        <f t="shared" si="20"/>
        <v>821.25984251968498</v>
      </c>
      <c r="P280" s="46">
        <f t="shared" si="22"/>
        <v>0.30000000000000004</v>
      </c>
      <c r="Q280" s="3">
        <v>43586</v>
      </c>
      <c r="R280" s="13" t="s">
        <v>8</v>
      </c>
      <c r="S280">
        <v>1490</v>
      </c>
      <c r="T280" s="15">
        <f t="shared" si="21"/>
        <v>979.64566929133855</v>
      </c>
      <c r="U280" s="9">
        <f t="shared" si="23"/>
        <v>0.16500000000000004</v>
      </c>
    </row>
    <row r="281" spans="1:21" x14ac:dyDescent="0.3">
      <c r="A281" s="1">
        <v>5996473009037</v>
      </c>
      <c r="C281" s="1">
        <v>2004020272634</v>
      </c>
      <c r="D281" s="1">
        <v>5996473009037</v>
      </c>
      <c r="E281" t="s">
        <v>418</v>
      </c>
      <c r="F281" t="s">
        <v>413</v>
      </c>
      <c r="I281" s="2">
        <v>0.27</v>
      </c>
      <c r="J281" s="3">
        <v>43586</v>
      </c>
      <c r="K281" s="13" t="s">
        <v>8</v>
      </c>
      <c r="L281" s="1">
        <v>1990</v>
      </c>
      <c r="M281" s="3">
        <v>43586</v>
      </c>
      <c r="N281" s="13" t="s">
        <v>8</v>
      </c>
      <c r="O281" s="15">
        <f t="shared" si="20"/>
        <v>1096.8503937007874</v>
      </c>
      <c r="P281" s="46">
        <f t="shared" si="22"/>
        <v>0.29999999999999993</v>
      </c>
      <c r="Q281" s="3">
        <v>43586</v>
      </c>
      <c r="R281" s="13" t="s">
        <v>8</v>
      </c>
      <c r="S281">
        <v>1990</v>
      </c>
      <c r="T281" s="15">
        <f t="shared" si="21"/>
        <v>1308.3858267716535</v>
      </c>
      <c r="U281" s="9">
        <f t="shared" si="23"/>
        <v>0.16500000000000004</v>
      </c>
    </row>
    <row r="282" spans="1:21" x14ac:dyDescent="0.3">
      <c r="A282" s="1">
        <v>5996473011108</v>
      </c>
      <c r="C282" s="1">
        <v>2004020272635</v>
      </c>
      <c r="D282" s="1">
        <v>5996473011108</v>
      </c>
      <c r="E282" t="s">
        <v>418</v>
      </c>
      <c r="F282" t="s">
        <v>414</v>
      </c>
      <c r="I282" s="2">
        <v>0.27</v>
      </c>
      <c r="J282" s="3">
        <v>43586</v>
      </c>
      <c r="K282" s="13" t="s">
        <v>8</v>
      </c>
      <c r="L282" s="1">
        <v>1990</v>
      </c>
      <c r="M282" s="3">
        <v>43586</v>
      </c>
      <c r="N282" s="13" t="s">
        <v>8</v>
      </c>
      <c r="O282" s="15">
        <f t="shared" si="20"/>
        <v>1096.8503937007874</v>
      </c>
      <c r="P282" s="46">
        <f t="shared" si="22"/>
        <v>0.29999999999999993</v>
      </c>
      <c r="Q282" s="3">
        <v>43586</v>
      </c>
      <c r="R282" s="13" t="s">
        <v>8</v>
      </c>
      <c r="S282">
        <v>1990</v>
      </c>
      <c r="T282" s="15">
        <f t="shared" si="21"/>
        <v>1308.3858267716535</v>
      </c>
      <c r="U282" s="9">
        <f t="shared" si="23"/>
        <v>0.16500000000000004</v>
      </c>
    </row>
    <row r="283" spans="1:21" x14ac:dyDescent="0.3">
      <c r="A283" s="1">
        <v>5996473014970</v>
      </c>
      <c r="C283" s="1">
        <v>2004020272636</v>
      </c>
      <c r="D283" s="1">
        <v>5996473014970</v>
      </c>
      <c r="E283" t="s">
        <v>418</v>
      </c>
      <c r="F283" t="s">
        <v>415</v>
      </c>
      <c r="I283" s="2">
        <v>0.27</v>
      </c>
      <c r="J283" s="3">
        <v>43586</v>
      </c>
      <c r="K283" s="13" t="s">
        <v>8</v>
      </c>
      <c r="L283" s="1">
        <v>1990</v>
      </c>
      <c r="M283" s="3">
        <v>43586</v>
      </c>
      <c r="N283" s="13" t="s">
        <v>8</v>
      </c>
      <c r="O283" s="15">
        <f t="shared" si="20"/>
        <v>1096.8503937007874</v>
      </c>
      <c r="P283" s="46">
        <f t="shared" si="22"/>
        <v>0.29999999999999993</v>
      </c>
      <c r="Q283" s="3">
        <v>43586</v>
      </c>
      <c r="R283" s="13" t="s">
        <v>8</v>
      </c>
      <c r="S283">
        <v>1990</v>
      </c>
      <c r="T283" s="15">
        <f t="shared" si="21"/>
        <v>1308.3858267716535</v>
      </c>
      <c r="U283" s="9">
        <f t="shared" si="23"/>
        <v>0.16500000000000004</v>
      </c>
    </row>
    <row r="284" spans="1:21" x14ac:dyDescent="0.3">
      <c r="A284" s="1">
        <v>5999016387326</v>
      </c>
      <c r="C284" s="1">
        <v>2004020272638</v>
      </c>
      <c r="D284" s="1">
        <v>5999016387326</v>
      </c>
      <c r="E284" t="s">
        <v>418</v>
      </c>
      <c r="F284" t="s">
        <v>416</v>
      </c>
      <c r="I284" s="2">
        <v>0.27</v>
      </c>
      <c r="J284" s="3">
        <v>43586</v>
      </c>
      <c r="K284" s="13" t="s">
        <v>8</v>
      </c>
      <c r="L284" s="1">
        <v>2490</v>
      </c>
      <c r="M284" s="3">
        <v>43586</v>
      </c>
      <c r="N284" s="13" t="s">
        <v>8</v>
      </c>
      <c r="O284" s="15">
        <f t="shared" si="20"/>
        <v>1372.4409448818897</v>
      </c>
      <c r="P284" s="46">
        <f t="shared" si="22"/>
        <v>0.30000000000000004</v>
      </c>
      <c r="Q284" s="3">
        <v>43586</v>
      </c>
      <c r="R284" s="13" t="s">
        <v>8</v>
      </c>
      <c r="S284">
        <v>2490</v>
      </c>
      <c r="T284" s="15">
        <f t="shared" si="21"/>
        <v>1637.1259842519685</v>
      </c>
      <c r="U284" s="9">
        <f t="shared" si="23"/>
        <v>0.16500000000000004</v>
      </c>
    </row>
    <row r="285" spans="1:21" x14ac:dyDescent="0.3">
      <c r="A285" s="1">
        <v>5996473015014</v>
      </c>
      <c r="C285" s="1">
        <v>2004020272640</v>
      </c>
      <c r="D285" s="1">
        <v>5996473015014</v>
      </c>
      <c r="E285" s="41" t="s">
        <v>418</v>
      </c>
      <c r="F285" t="s">
        <v>417</v>
      </c>
      <c r="I285" s="2">
        <v>0.27</v>
      </c>
      <c r="J285" s="3">
        <v>43586</v>
      </c>
      <c r="K285" s="13" t="s">
        <v>8</v>
      </c>
      <c r="L285" s="1">
        <v>2990</v>
      </c>
      <c r="M285" s="3">
        <v>43586</v>
      </c>
      <c r="N285" s="13" t="s">
        <v>8</v>
      </c>
      <c r="O285" s="15">
        <f t="shared" si="20"/>
        <v>1648.0314960629919</v>
      </c>
      <c r="P285" s="46">
        <f t="shared" si="22"/>
        <v>0.30000000000000004</v>
      </c>
      <c r="Q285" s="3">
        <v>43586</v>
      </c>
      <c r="R285" s="13" t="s">
        <v>8</v>
      </c>
      <c r="S285">
        <v>2990</v>
      </c>
      <c r="T285" s="15">
        <f t="shared" si="21"/>
        <v>1965.8661417322833</v>
      </c>
      <c r="U285" s="9">
        <f t="shared" si="23"/>
        <v>0.16500000000000004</v>
      </c>
    </row>
    <row r="286" spans="1:21" x14ac:dyDescent="0.3">
      <c r="A286" s="1">
        <v>5999007197033</v>
      </c>
      <c r="C286" s="1">
        <v>2004020272564</v>
      </c>
      <c r="D286" s="1">
        <v>5999007197033</v>
      </c>
      <c r="E286" s="41" t="s">
        <v>442</v>
      </c>
      <c r="F286" s="1" t="s">
        <v>419</v>
      </c>
      <c r="I286" s="2">
        <v>0.27</v>
      </c>
      <c r="J286" s="3">
        <v>43586</v>
      </c>
      <c r="K286" s="13" t="s">
        <v>8</v>
      </c>
      <c r="L286" s="1">
        <v>24990</v>
      </c>
      <c r="M286" s="3">
        <v>43586</v>
      </c>
      <c r="N286" s="13" t="s">
        <v>8</v>
      </c>
      <c r="O286" s="15">
        <v>14100</v>
      </c>
      <c r="P286" s="46">
        <f t="shared" si="22"/>
        <v>0.28343337334933971</v>
      </c>
      <c r="Q286" s="3">
        <v>43586</v>
      </c>
      <c r="R286" s="13" t="s">
        <v>8</v>
      </c>
      <c r="S286" s="1">
        <v>24990</v>
      </c>
      <c r="T286" s="15">
        <f t="shared" si="21"/>
        <v>16430.43307086614</v>
      </c>
      <c r="U286" s="9">
        <f t="shared" si="23"/>
        <v>0.16500000000000004</v>
      </c>
    </row>
    <row r="287" spans="1:21" x14ac:dyDescent="0.3">
      <c r="A287" s="1">
        <v>5996471003662</v>
      </c>
      <c r="C287" s="1">
        <v>2004020272588</v>
      </c>
      <c r="D287" s="1">
        <v>5996471003662</v>
      </c>
      <c r="E287" s="41" t="s">
        <v>368</v>
      </c>
      <c r="F287" s="1" t="s">
        <v>420</v>
      </c>
      <c r="I287" s="2">
        <v>0.27</v>
      </c>
      <c r="J287" s="3">
        <v>43586</v>
      </c>
      <c r="K287" s="13" t="s">
        <v>8</v>
      </c>
      <c r="L287" s="1">
        <v>999</v>
      </c>
      <c r="M287" s="3">
        <v>43586</v>
      </c>
      <c r="N287" s="13" t="s">
        <v>8</v>
      </c>
      <c r="O287" s="15">
        <f>L287/1.27*0.7</f>
        <v>550.62992125984249</v>
      </c>
      <c r="P287" s="46">
        <f t="shared" si="22"/>
        <v>0.30000000000000004</v>
      </c>
      <c r="Q287" s="3">
        <v>43586</v>
      </c>
      <c r="R287" s="13" t="s">
        <v>8</v>
      </c>
      <c r="S287" s="1">
        <v>999</v>
      </c>
      <c r="T287" s="15">
        <f t="shared" si="21"/>
        <v>656.82283464566922</v>
      </c>
      <c r="U287" s="9">
        <f t="shared" si="23"/>
        <v>0.16500000000000004</v>
      </c>
    </row>
    <row r="288" spans="1:21" x14ac:dyDescent="0.3">
      <c r="A288" s="1">
        <v>5996471003679</v>
      </c>
      <c r="C288" s="1">
        <v>2004020272589</v>
      </c>
      <c r="D288" s="1">
        <v>5996471003679</v>
      </c>
      <c r="E288" s="41" t="s">
        <v>368</v>
      </c>
      <c r="F288" s="1" t="s">
        <v>421</v>
      </c>
      <c r="I288" s="2">
        <v>0.27</v>
      </c>
      <c r="J288" s="3">
        <v>43586</v>
      </c>
      <c r="K288" s="13" t="s">
        <v>8</v>
      </c>
      <c r="L288" s="1">
        <v>999</v>
      </c>
      <c r="M288" s="3">
        <v>43586</v>
      </c>
      <c r="N288" s="13" t="s">
        <v>8</v>
      </c>
      <c r="O288" s="15">
        <f t="shared" ref="O288:O308" si="24">L288/1.27*0.7</f>
        <v>550.62992125984249</v>
      </c>
      <c r="P288" s="46">
        <f t="shared" si="22"/>
        <v>0.30000000000000004</v>
      </c>
      <c r="Q288" s="3">
        <v>43586</v>
      </c>
      <c r="R288" s="13" t="s">
        <v>8</v>
      </c>
      <c r="S288" s="1">
        <v>999</v>
      </c>
      <c r="T288" s="15">
        <f t="shared" si="21"/>
        <v>656.82283464566922</v>
      </c>
      <c r="U288" s="9">
        <f t="shared" si="23"/>
        <v>0.16500000000000004</v>
      </c>
    </row>
    <row r="289" spans="1:21" x14ac:dyDescent="0.3">
      <c r="A289" s="1">
        <v>5996471003686</v>
      </c>
      <c r="C289" s="1">
        <v>2004020272590</v>
      </c>
      <c r="D289" s="1">
        <v>5996471003686</v>
      </c>
      <c r="E289" s="41" t="s">
        <v>368</v>
      </c>
      <c r="F289" s="1" t="s">
        <v>422</v>
      </c>
      <c r="I289" s="2">
        <v>0.27</v>
      </c>
      <c r="J289" s="3">
        <v>43586</v>
      </c>
      <c r="K289" s="13" t="s">
        <v>8</v>
      </c>
      <c r="L289" s="1">
        <v>999</v>
      </c>
      <c r="M289" s="3">
        <v>43586</v>
      </c>
      <c r="N289" s="13" t="s">
        <v>8</v>
      </c>
      <c r="O289" s="15">
        <f t="shared" si="24"/>
        <v>550.62992125984249</v>
      </c>
      <c r="P289" s="46">
        <f t="shared" si="22"/>
        <v>0.30000000000000004</v>
      </c>
      <c r="Q289" s="3">
        <v>43586</v>
      </c>
      <c r="R289" s="13" t="s">
        <v>8</v>
      </c>
      <c r="S289" s="1">
        <v>999</v>
      </c>
      <c r="T289" s="15">
        <f t="shared" si="21"/>
        <v>656.82283464566922</v>
      </c>
      <c r="U289" s="9">
        <f t="shared" si="23"/>
        <v>0.16500000000000004</v>
      </c>
    </row>
    <row r="290" spans="1:21" x14ac:dyDescent="0.3">
      <c r="A290" s="1">
        <v>5996471003013</v>
      </c>
      <c r="C290" s="1">
        <v>2004020272591</v>
      </c>
      <c r="D290" s="1">
        <v>5996471003013</v>
      </c>
      <c r="E290" s="41" t="s">
        <v>368</v>
      </c>
      <c r="F290" s="1" t="s">
        <v>423</v>
      </c>
      <c r="I290" s="2">
        <v>0.27</v>
      </c>
      <c r="J290" s="3">
        <v>43586</v>
      </c>
      <c r="K290" s="13" t="s">
        <v>8</v>
      </c>
      <c r="L290" s="1">
        <v>999</v>
      </c>
      <c r="M290" s="3">
        <v>43586</v>
      </c>
      <c r="N290" s="13" t="s">
        <v>8</v>
      </c>
      <c r="O290" s="15">
        <f t="shared" si="24"/>
        <v>550.62992125984249</v>
      </c>
      <c r="P290" s="46">
        <f t="shared" si="22"/>
        <v>0.30000000000000004</v>
      </c>
      <c r="Q290" s="3">
        <v>43586</v>
      </c>
      <c r="R290" s="13" t="s">
        <v>8</v>
      </c>
      <c r="S290" s="1">
        <v>999</v>
      </c>
      <c r="T290" s="15">
        <f t="shared" si="21"/>
        <v>656.82283464566922</v>
      </c>
      <c r="U290" s="9">
        <f t="shared" si="23"/>
        <v>0.16500000000000004</v>
      </c>
    </row>
    <row r="291" spans="1:21" x14ac:dyDescent="0.3">
      <c r="A291" s="1">
        <v>5996471003693</v>
      </c>
      <c r="C291" s="1">
        <v>2004020272592</v>
      </c>
      <c r="D291" s="1">
        <v>5996471003693</v>
      </c>
      <c r="E291" s="41" t="s">
        <v>368</v>
      </c>
      <c r="F291" s="1" t="s">
        <v>424</v>
      </c>
      <c r="I291" s="2">
        <v>0.27</v>
      </c>
      <c r="J291" s="3">
        <v>43586</v>
      </c>
      <c r="K291" s="13" t="s">
        <v>8</v>
      </c>
      <c r="L291" s="1">
        <v>999</v>
      </c>
      <c r="M291" s="3">
        <v>43586</v>
      </c>
      <c r="N291" s="13" t="s">
        <v>8</v>
      </c>
      <c r="O291" s="15">
        <f t="shared" si="24"/>
        <v>550.62992125984249</v>
      </c>
      <c r="P291" s="46">
        <f t="shared" si="22"/>
        <v>0.30000000000000004</v>
      </c>
      <c r="Q291" s="3">
        <v>43586</v>
      </c>
      <c r="R291" s="13" t="s">
        <v>8</v>
      </c>
      <c r="S291" s="1">
        <v>999</v>
      </c>
      <c r="T291" s="15">
        <f t="shared" si="21"/>
        <v>656.82283464566922</v>
      </c>
      <c r="U291" s="9">
        <f t="shared" si="23"/>
        <v>0.16500000000000004</v>
      </c>
    </row>
    <row r="292" spans="1:21" x14ac:dyDescent="0.3">
      <c r="A292" s="1">
        <v>5996471003440</v>
      </c>
      <c r="C292" s="1">
        <v>2004020272593</v>
      </c>
      <c r="D292" s="1">
        <v>5996471003440</v>
      </c>
      <c r="E292" s="41" t="s">
        <v>368</v>
      </c>
      <c r="F292" s="1" t="s">
        <v>425</v>
      </c>
      <c r="I292" s="2">
        <v>0.27</v>
      </c>
      <c r="J292" s="3">
        <v>43586</v>
      </c>
      <c r="K292" s="13" t="s">
        <v>8</v>
      </c>
      <c r="L292" s="1">
        <v>999</v>
      </c>
      <c r="M292" s="3">
        <v>43586</v>
      </c>
      <c r="N292" s="13" t="s">
        <v>8</v>
      </c>
      <c r="O292" s="15">
        <f t="shared" si="24"/>
        <v>550.62992125984249</v>
      </c>
      <c r="P292" s="46">
        <f t="shared" si="22"/>
        <v>0.30000000000000004</v>
      </c>
      <c r="Q292" s="3">
        <v>43586</v>
      </c>
      <c r="R292" s="13" t="s">
        <v>8</v>
      </c>
      <c r="S292" s="1">
        <v>999</v>
      </c>
      <c r="T292" s="15">
        <f t="shared" si="21"/>
        <v>656.82283464566922</v>
      </c>
      <c r="U292" s="9">
        <f t="shared" si="23"/>
        <v>0.16500000000000004</v>
      </c>
    </row>
    <row r="293" spans="1:21" x14ac:dyDescent="0.3">
      <c r="A293" s="1">
        <v>5996471003709</v>
      </c>
      <c r="C293" s="1">
        <v>2004020272594</v>
      </c>
      <c r="D293" s="1">
        <v>5996471003709</v>
      </c>
      <c r="E293" s="41" t="s">
        <v>368</v>
      </c>
      <c r="F293" s="1" t="s">
        <v>426</v>
      </c>
      <c r="I293" s="2">
        <v>0.27</v>
      </c>
      <c r="J293" s="3">
        <v>43586</v>
      </c>
      <c r="K293" s="13" t="s">
        <v>8</v>
      </c>
      <c r="L293" s="1">
        <v>999</v>
      </c>
      <c r="M293" s="3">
        <v>43586</v>
      </c>
      <c r="N293" s="13" t="s">
        <v>8</v>
      </c>
      <c r="O293" s="15">
        <f t="shared" si="24"/>
        <v>550.62992125984249</v>
      </c>
      <c r="P293" s="46">
        <f t="shared" si="22"/>
        <v>0.30000000000000004</v>
      </c>
      <c r="Q293" s="3">
        <v>43586</v>
      </c>
      <c r="R293" s="13" t="s">
        <v>8</v>
      </c>
      <c r="S293" s="1">
        <v>999</v>
      </c>
      <c r="T293" s="15">
        <f t="shared" si="21"/>
        <v>656.82283464566922</v>
      </c>
      <c r="U293" s="9">
        <f t="shared" si="23"/>
        <v>0.16500000000000004</v>
      </c>
    </row>
    <row r="294" spans="1:21" x14ac:dyDescent="0.3">
      <c r="A294" s="1">
        <v>5996471002962</v>
      </c>
      <c r="C294" s="1">
        <v>2004020272595</v>
      </c>
      <c r="D294" s="1">
        <v>5996471002962</v>
      </c>
      <c r="E294" s="41" t="s">
        <v>368</v>
      </c>
      <c r="F294" s="1" t="s">
        <v>427</v>
      </c>
      <c r="I294" s="2">
        <v>0.27</v>
      </c>
      <c r="J294" s="3">
        <v>43586</v>
      </c>
      <c r="K294" s="13" t="s">
        <v>8</v>
      </c>
      <c r="L294" s="1">
        <v>999</v>
      </c>
      <c r="M294" s="3">
        <v>43586</v>
      </c>
      <c r="N294" s="13" t="s">
        <v>8</v>
      </c>
      <c r="O294" s="15">
        <f t="shared" si="24"/>
        <v>550.62992125984249</v>
      </c>
      <c r="P294" s="46">
        <f t="shared" si="22"/>
        <v>0.30000000000000004</v>
      </c>
      <c r="Q294" s="3">
        <v>43586</v>
      </c>
      <c r="R294" s="13" t="s">
        <v>8</v>
      </c>
      <c r="S294" s="1">
        <v>999</v>
      </c>
      <c r="T294" s="15">
        <f t="shared" si="21"/>
        <v>656.82283464566922</v>
      </c>
      <c r="U294" s="9">
        <f t="shared" si="23"/>
        <v>0.16500000000000004</v>
      </c>
    </row>
    <row r="295" spans="1:21" x14ac:dyDescent="0.3">
      <c r="A295" s="1">
        <v>5996471003457</v>
      </c>
      <c r="C295" s="1">
        <v>2004020272596</v>
      </c>
      <c r="D295" s="1">
        <v>5996471003457</v>
      </c>
      <c r="E295" s="41" t="s">
        <v>368</v>
      </c>
      <c r="F295" s="1" t="s">
        <v>428</v>
      </c>
      <c r="I295" s="2">
        <v>0.27</v>
      </c>
      <c r="J295" s="3">
        <v>43586</v>
      </c>
      <c r="K295" s="13" t="s">
        <v>8</v>
      </c>
      <c r="L295" s="1">
        <v>999</v>
      </c>
      <c r="M295" s="3">
        <v>43586</v>
      </c>
      <c r="N295" s="13" t="s">
        <v>8</v>
      </c>
      <c r="O295" s="15">
        <f t="shared" si="24"/>
        <v>550.62992125984249</v>
      </c>
      <c r="P295" s="46">
        <f t="shared" si="22"/>
        <v>0.30000000000000004</v>
      </c>
      <c r="Q295" s="3">
        <v>43586</v>
      </c>
      <c r="R295" s="13" t="s">
        <v>8</v>
      </c>
      <c r="S295" s="1">
        <v>999</v>
      </c>
      <c r="T295" s="15">
        <f t="shared" si="21"/>
        <v>656.82283464566922</v>
      </c>
      <c r="U295" s="9">
        <f t="shared" si="23"/>
        <v>0.16500000000000004</v>
      </c>
    </row>
    <row r="296" spans="1:21" x14ac:dyDescent="0.3">
      <c r="A296" s="1">
        <v>5996471003341</v>
      </c>
      <c r="C296" s="1">
        <v>2004020272597</v>
      </c>
      <c r="D296" s="1">
        <v>5996471003341</v>
      </c>
      <c r="E296" s="41" t="s">
        <v>368</v>
      </c>
      <c r="F296" s="1" t="s">
        <v>429</v>
      </c>
      <c r="I296" s="2">
        <v>0.27</v>
      </c>
      <c r="J296" s="3">
        <v>43586</v>
      </c>
      <c r="K296" s="13" t="s">
        <v>8</v>
      </c>
      <c r="L296" s="1">
        <v>999</v>
      </c>
      <c r="M296" s="3">
        <v>43586</v>
      </c>
      <c r="N296" s="13" t="s">
        <v>8</v>
      </c>
      <c r="O296" s="15">
        <f t="shared" si="24"/>
        <v>550.62992125984249</v>
      </c>
      <c r="P296" s="46">
        <f t="shared" si="22"/>
        <v>0.30000000000000004</v>
      </c>
      <c r="Q296" s="3">
        <v>43586</v>
      </c>
      <c r="R296" s="13" t="s">
        <v>8</v>
      </c>
      <c r="S296" s="1">
        <v>999</v>
      </c>
      <c r="T296" s="15">
        <f t="shared" si="21"/>
        <v>656.82283464566922</v>
      </c>
      <c r="U296" s="9">
        <f t="shared" si="23"/>
        <v>0.16500000000000004</v>
      </c>
    </row>
    <row r="297" spans="1:21" x14ac:dyDescent="0.3">
      <c r="A297" s="1">
        <v>5996471003372</v>
      </c>
      <c r="C297" s="1">
        <v>2004020272598</v>
      </c>
      <c r="D297" s="1">
        <v>5996471003372</v>
      </c>
      <c r="E297" s="41" t="s">
        <v>368</v>
      </c>
      <c r="F297" s="1" t="s">
        <v>430</v>
      </c>
      <c r="I297" s="2">
        <v>0.27</v>
      </c>
      <c r="J297" s="3">
        <v>43586</v>
      </c>
      <c r="K297" s="13" t="s">
        <v>8</v>
      </c>
      <c r="L297" s="1">
        <v>999</v>
      </c>
      <c r="M297" s="3">
        <v>43586</v>
      </c>
      <c r="N297" s="13" t="s">
        <v>8</v>
      </c>
      <c r="O297" s="15">
        <f t="shared" si="24"/>
        <v>550.62992125984249</v>
      </c>
      <c r="P297" s="46">
        <f t="shared" si="22"/>
        <v>0.30000000000000004</v>
      </c>
      <c r="Q297" s="3">
        <v>43586</v>
      </c>
      <c r="R297" s="13" t="s">
        <v>8</v>
      </c>
      <c r="S297" s="1">
        <v>999</v>
      </c>
      <c r="T297" s="15">
        <f t="shared" si="21"/>
        <v>656.82283464566922</v>
      </c>
      <c r="U297" s="9">
        <f t="shared" si="23"/>
        <v>0.16500000000000004</v>
      </c>
    </row>
    <row r="298" spans="1:21" x14ac:dyDescent="0.3">
      <c r="A298" s="1">
        <v>5996471003204</v>
      </c>
      <c r="C298" s="1">
        <v>2004020272599</v>
      </c>
      <c r="D298" s="1">
        <v>5996471003204</v>
      </c>
      <c r="E298" s="41" t="s">
        <v>368</v>
      </c>
      <c r="F298" s="1" t="s">
        <v>431</v>
      </c>
      <c r="I298" s="2">
        <v>0.27</v>
      </c>
      <c r="J298" s="3">
        <v>43586</v>
      </c>
      <c r="K298" s="13" t="s">
        <v>8</v>
      </c>
      <c r="L298" s="1">
        <v>999</v>
      </c>
      <c r="M298" s="3">
        <v>43586</v>
      </c>
      <c r="N298" s="13" t="s">
        <v>8</v>
      </c>
      <c r="O298" s="15">
        <f t="shared" si="24"/>
        <v>550.62992125984249</v>
      </c>
      <c r="P298" s="46">
        <f t="shared" si="22"/>
        <v>0.30000000000000004</v>
      </c>
      <c r="Q298" s="3">
        <v>43586</v>
      </c>
      <c r="R298" s="13" t="s">
        <v>8</v>
      </c>
      <c r="S298" s="1">
        <v>999</v>
      </c>
      <c r="T298" s="15">
        <f t="shared" si="21"/>
        <v>656.82283464566922</v>
      </c>
      <c r="U298" s="9">
        <f t="shared" si="23"/>
        <v>0.16500000000000004</v>
      </c>
    </row>
    <row r="299" spans="1:21" x14ac:dyDescent="0.3">
      <c r="A299" s="1">
        <v>5996471002979</v>
      </c>
      <c r="C299" s="1">
        <v>2004020272600</v>
      </c>
      <c r="D299" s="1">
        <v>5996471002979</v>
      </c>
      <c r="E299" s="41" t="s">
        <v>368</v>
      </c>
      <c r="F299" s="1" t="s">
        <v>432</v>
      </c>
      <c r="I299" s="2">
        <v>0.27</v>
      </c>
      <c r="J299" s="3">
        <v>43586</v>
      </c>
      <c r="K299" s="13" t="s">
        <v>8</v>
      </c>
      <c r="L299" s="1">
        <v>999</v>
      </c>
      <c r="M299" s="3">
        <v>43586</v>
      </c>
      <c r="N299" s="13" t="s">
        <v>8</v>
      </c>
      <c r="O299" s="15">
        <f t="shared" si="24"/>
        <v>550.62992125984249</v>
      </c>
      <c r="P299" s="46">
        <f t="shared" si="22"/>
        <v>0.30000000000000004</v>
      </c>
      <c r="Q299" s="3">
        <v>43586</v>
      </c>
      <c r="R299" s="13" t="s">
        <v>8</v>
      </c>
      <c r="S299" s="1">
        <v>999</v>
      </c>
      <c r="T299" s="15">
        <f t="shared" si="21"/>
        <v>656.82283464566922</v>
      </c>
      <c r="U299" s="9">
        <f t="shared" si="23"/>
        <v>0.16500000000000004</v>
      </c>
    </row>
    <row r="300" spans="1:21" x14ac:dyDescent="0.3">
      <c r="A300" s="1">
        <v>5999007197040</v>
      </c>
      <c r="C300" s="1">
        <v>2004020272666</v>
      </c>
      <c r="D300" s="1">
        <v>5999007197040</v>
      </c>
      <c r="E300" s="41" t="s">
        <v>442</v>
      </c>
      <c r="F300" s="1" t="s">
        <v>433</v>
      </c>
      <c r="I300" s="2">
        <v>0.27</v>
      </c>
      <c r="J300" s="3">
        <v>43586</v>
      </c>
      <c r="K300" s="13" t="s">
        <v>8</v>
      </c>
      <c r="L300" s="1">
        <v>5990</v>
      </c>
      <c r="M300" s="3">
        <v>43586</v>
      </c>
      <c r="N300" s="13" t="s">
        <v>8</v>
      </c>
      <c r="O300" s="15">
        <v>2900</v>
      </c>
      <c r="P300" s="46">
        <f t="shared" si="22"/>
        <v>0.38514190317195329</v>
      </c>
      <c r="Q300" s="3">
        <v>43586</v>
      </c>
      <c r="R300" s="13" t="s">
        <v>8</v>
      </c>
      <c r="S300" s="1">
        <v>5990</v>
      </c>
      <c r="T300" s="15">
        <f t="shared" si="21"/>
        <v>3938.3070866141729</v>
      </c>
      <c r="U300" s="9">
        <f t="shared" si="23"/>
        <v>0.16500000000000004</v>
      </c>
    </row>
    <row r="301" spans="1:21" x14ac:dyDescent="0.3">
      <c r="A301" s="1">
        <v>5902115606786</v>
      </c>
      <c r="C301" s="1">
        <v>2004020272569</v>
      </c>
      <c r="D301" s="1">
        <v>5902115606786</v>
      </c>
      <c r="E301" s="41" t="s">
        <v>26</v>
      </c>
      <c r="F301" s="1" t="s">
        <v>434</v>
      </c>
      <c r="I301" s="2">
        <v>0.27</v>
      </c>
      <c r="J301" s="3">
        <v>43586</v>
      </c>
      <c r="K301" s="13" t="s">
        <v>8</v>
      </c>
      <c r="L301" s="1">
        <v>2990</v>
      </c>
      <c r="M301" s="3">
        <v>43586</v>
      </c>
      <c r="N301" s="13" t="s">
        <v>8</v>
      </c>
      <c r="O301" s="15">
        <f>L301/1.27*0.71</f>
        <v>1671.5748031496062</v>
      </c>
      <c r="P301" s="46">
        <f t="shared" si="22"/>
        <v>0.29000000000000004</v>
      </c>
      <c r="Q301" s="3">
        <v>43586</v>
      </c>
      <c r="R301" s="13" t="s">
        <v>8</v>
      </c>
      <c r="S301" s="1">
        <v>2990</v>
      </c>
      <c r="T301" s="15">
        <f t="shared" si="21"/>
        <v>1965.8661417322833</v>
      </c>
      <c r="U301" s="9">
        <f t="shared" si="23"/>
        <v>0.16500000000000004</v>
      </c>
    </row>
    <row r="302" spans="1:21" x14ac:dyDescent="0.3">
      <c r="A302" s="1">
        <v>5902115606694</v>
      </c>
      <c r="C302" s="1">
        <v>2004020272570</v>
      </c>
      <c r="D302" s="1">
        <v>5902115606694</v>
      </c>
      <c r="E302" s="41" t="s">
        <v>26</v>
      </c>
      <c r="F302" s="1" t="s">
        <v>435</v>
      </c>
      <c r="I302" s="2">
        <v>0.27</v>
      </c>
      <c r="J302" s="3">
        <v>43586</v>
      </c>
      <c r="K302" s="13" t="s">
        <v>8</v>
      </c>
      <c r="L302" s="1">
        <v>2990</v>
      </c>
      <c r="M302" s="3">
        <v>43586</v>
      </c>
      <c r="N302" s="13" t="s">
        <v>8</v>
      </c>
      <c r="O302" s="15">
        <f t="shared" ref="O302:O307" si="25">L302/1.27*0.71</f>
        <v>1671.5748031496062</v>
      </c>
      <c r="P302" s="46">
        <f t="shared" si="22"/>
        <v>0.29000000000000004</v>
      </c>
      <c r="Q302" s="3">
        <v>43586</v>
      </c>
      <c r="R302" s="13" t="s">
        <v>8</v>
      </c>
      <c r="S302" s="1">
        <v>2990</v>
      </c>
      <c r="T302" s="15">
        <f t="shared" ref="T302:T309" si="26">S302/1.27*0.835</f>
        <v>1965.8661417322833</v>
      </c>
      <c r="U302" s="9">
        <f t="shared" si="23"/>
        <v>0.16500000000000004</v>
      </c>
    </row>
    <row r="303" spans="1:21" x14ac:dyDescent="0.3">
      <c r="A303" s="1">
        <v>5902115606731</v>
      </c>
      <c r="C303" s="1">
        <v>2004020272572</v>
      </c>
      <c r="D303" s="1">
        <v>5902115606731</v>
      </c>
      <c r="E303" s="41" t="s">
        <v>26</v>
      </c>
      <c r="F303" s="1" t="s">
        <v>436</v>
      </c>
      <c r="I303" s="2">
        <v>0.27</v>
      </c>
      <c r="J303" s="3">
        <v>43586</v>
      </c>
      <c r="K303" s="13" t="s">
        <v>8</v>
      </c>
      <c r="L303" s="1">
        <v>2990</v>
      </c>
      <c r="M303" s="3">
        <v>43586</v>
      </c>
      <c r="N303" s="13" t="s">
        <v>8</v>
      </c>
      <c r="O303" s="15">
        <f t="shared" si="25"/>
        <v>1671.5748031496062</v>
      </c>
      <c r="P303" s="46">
        <f t="shared" si="22"/>
        <v>0.29000000000000004</v>
      </c>
      <c r="Q303" s="3">
        <v>43586</v>
      </c>
      <c r="R303" s="13" t="s">
        <v>8</v>
      </c>
      <c r="S303" s="1">
        <v>2990</v>
      </c>
      <c r="T303" s="15">
        <f t="shared" si="26"/>
        <v>1965.8661417322833</v>
      </c>
      <c r="U303" s="9">
        <f t="shared" si="23"/>
        <v>0.16500000000000004</v>
      </c>
    </row>
    <row r="304" spans="1:21" x14ac:dyDescent="0.3">
      <c r="A304" s="1">
        <v>5902115606762</v>
      </c>
      <c r="C304" s="1">
        <v>2004020272587</v>
      </c>
      <c r="D304" s="1">
        <v>5902115606762</v>
      </c>
      <c r="E304" s="41" t="s">
        <v>26</v>
      </c>
      <c r="F304" s="1" t="s">
        <v>437</v>
      </c>
      <c r="I304" s="2">
        <v>0.27</v>
      </c>
      <c r="J304" s="3">
        <v>43586</v>
      </c>
      <c r="K304" s="13" t="s">
        <v>8</v>
      </c>
      <c r="L304" s="1">
        <v>2990</v>
      </c>
      <c r="M304" s="3">
        <v>43586</v>
      </c>
      <c r="N304" s="13" t="s">
        <v>8</v>
      </c>
      <c r="O304" s="15">
        <f t="shared" si="25"/>
        <v>1671.5748031496062</v>
      </c>
      <c r="P304" s="46">
        <f t="shared" si="22"/>
        <v>0.29000000000000004</v>
      </c>
      <c r="Q304" s="3">
        <v>43586</v>
      </c>
      <c r="R304" s="13" t="s">
        <v>8</v>
      </c>
      <c r="S304" s="1">
        <v>2990</v>
      </c>
      <c r="T304" s="15">
        <f t="shared" si="26"/>
        <v>1965.8661417322833</v>
      </c>
      <c r="U304" s="9">
        <f t="shared" si="23"/>
        <v>0.16500000000000004</v>
      </c>
    </row>
    <row r="305" spans="1:21" x14ac:dyDescent="0.3">
      <c r="A305" s="1">
        <v>5902115607615</v>
      </c>
      <c r="C305" s="1">
        <v>2004020272573</v>
      </c>
      <c r="D305" s="1">
        <v>5902115607615</v>
      </c>
      <c r="E305" s="41" t="s">
        <v>26</v>
      </c>
      <c r="F305" s="1" t="s">
        <v>438</v>
      </c>
      <c r="I305" s="2">
        <v>0.27</v>
      </c>
      <c r="J305" s="3">
        <v>43586</v>
      </c>
      <c r="K305" s="13" t="s">
        <v>8</v>
      </c>
      <c r="L305" s="1">
        <v>2990</v>
      </c>
      <c r="M305" s="3">
        <v>43586</v>
      </c>
      <c r="N305" s="13" t="s">
        <v>8</v>
      </c>
      <c r="O305" s="15">
        <f t="shared" si="25"/>
        <v>1671.5748031496062</v>
      </c>
      <c r="P305" s="46">
        <f t="shared" si="22"/>
        <v>0.29000000000000004</v>
      </c>
      <c r="Q305" s="3">
        <v>43586</v>
      </c>
      <c r="R305" s="13" t="s">
        <v>8</v>
      </c>
      <c r="S305" s="1">
        <v>2990</v>
      </c>
      <c r="T305" s="15">
        <f t="shared" si="26"/>
        <v>1965.8661417322833</v>
      </c>
      <c r="U305" s="9">
        <f t="shared" si="23"/>
        <v>0.16500000000000004</v>
      </c>
    </row>
    <row r="306" spans="1:21" x14ac:dyDescent="0.3">
      <c r="A306" s="1">
        <v>5996514051582</v>
      </c>
      <c r="C306" s="1">
        <v>2004020269993</v>
      </c>
      <c r="D306" s="1">
        <v>5996514051582</v>
      </c>
      <c r="E306" s="41" t="s">
        <v>26</v>
      </c>
      <c r="F306" s="1" t="s">
        <v>340</v>
      </c>
      <c r="I306" s="2">
        <v>0.27</v>
      </c>
      <c r="J306" s="3">
        <v>43586</v>
      </c>
      <c r="K306" s="13" t="s">
        <v>8</v>
      </c>
      <c r="L306" s="1">
        <v>2990</v>
      </c>
      <c r="M306" s="3">
        <v>43586</v>
      </c>
      <c r="N306" s="13" t="s">
        <v>8</v>
      </c>
      <c r="O306" s="15">
        <f t="shared" si="25"/>
        <v>1671.5748031496062</v>
      </c>
      <c r="P306" s="46">
        <f t="shared" si="22"/>
        <v>0.29000000000000004</v>
      </c>
      <c r="Q306" s="3">
        <v>43586</v>
      </c>
      <c r="R306" s="13" t="s">
        <v>8</v>
      </c>
      <c r="S306" s="1">
        <v>2990</v>
      </c>
      <c r="T306" s="15">
        <f t="shared" si="26"/>
        <v>1965.8661417322833</v>
      </c>
      <c r="U306" s="9">
        <f t="shared" si="23"/>
        <v>0.16500000000000004</v>
      </c>
    </row>
    <row r="307" spans="1:21" x14ac:dyDescent="0.3">
      <c r="A307" s="1">
        <v>5996514051865</v>
      </c>
      <c r="C307" s="1">
        <v>2004020272555</v>
      </c>
      <c r="D307" s="1">
        <v>5996514051865</v>
      </c>
      <c r="E307" s="41" t="s">
        <v>26</v>
      </c>
      <c r="F307" s="1" t="s">
        <v>439</v>
      </c>
      <c r="I307" s="2">
        <v>0.27</v>
      </c>
      <c r="J307" s="3">
        <v>43586</v>
      </c>
      <c r="K307" s="13" t="s">
        <v>8</v>
      </c>
      <c r="L307" s="1">
        <v>2990</v>
      </c>
      <c r="M307" s="3">
        <v>43586</v>
      </c>
      <c r="N307" s="13" t="s">
        <v>8</v>
      </c>
      <c r="O307" s="15">
        <f t="shared" si="25"/>
        <v>1671.5748031496062</v>
      </c>
      <c r="P307" s="46">
        <f t="shared" ref="P307:P309" si="27">1-(O307/(L307/(1+I307)))</f>
        <v>0.29000000000000004</v>
      </c>
      <c r="Q307" s="3">
        <v>43586</v>
      </c>
      <c r="R307" s="13" t="s">
        <v>8</v>
      </c>
      <c r="S307" s="1">
        <v>2990</v>
      </c>
      <c r="T307" s="15">
        <f t="shared" si="26"/>
        <v>1965.8661417322833</v>
      </c>
      <c r="U307" s="9">
        <f t="shared" si="23"/>
        <v>0.16500000000000004</v>
      </c>
    </row>
    <row r="308" spans="1:21" x14ac:dyDescent="0.3">
      <c r="A308" s="1">
        <v>5996471003402</v>
      </c>
      <c r="C308" s="1">
        <v>2004020272568</v>
      </c>
      <c r="D308" s="1">
        <v>5996471003402</v>
      </c>
      <c r="E308" s="41" t="s">
        <v>368</v>
      </c>
      <c r="F308" s="1" t="s">
        <v>440</v>
      </c>
      <c r="I308" s="2">
        <v>0.27</v>
      </c>
      <c r="J308" s="3">
        <v>43586</v>
      </c>
      <c r="K308" s="13" t="s">
        <v>8</v>
      </c>
      <c r="L308" s="1">
        <v>999</v>
      </c>
      <c r="M308" s="3">
        <v>43586</v>
      </c>
      <c r="N308" s="13" t="s">
        <v>8</v>
      </c>
      <c r="O308" s="15">
        <f t="shared" si="24"/>
        <v>550.62992125984249</v>
      </c>
      <c r="P308" s="46">
        <f t="shared" si="27"/>
        <v>0.30000000000000004</v>
      </c>
      <c r="Q308" s="3">
        <v>43586</v>
      </c>
      <c r="R308" s="13" t="s">
        <v>8</v>
      </c>
      <c r="S308" s="1">
        <v>999</v>
      </c>
      <c r="T308" s="15">
        <f t="shared" si="26"/>
        <v>656.82283464566922</v>
      </c>
      <c r="U308" s="9">
        <f t="shared" si="23"/>
        <v>0.16500000000000004</v>
      </c>
    </row>
    <row r="309" spans="1:21" x14ac:dyDescent="0.3">
      <c r="A309" s="1">
        <v>5999007197057</v>
      </c>
      <c r="C309" s="1">
        <v>2004020272667</v>
      </c>
      <c r="D309" s="1">
        <v>5999007197057</v>
      </c>
      <c r="E309" s="41" t="s">
        <v>442</v>
      </c>
      <c r="F309" s="1" t="s">
        <v>441</v>
      </c>
      <c r="I309" s="2">
        <v>0.27</v>
      </c>
      <c r="J309" s="3">
        <v>43586</v>
      </c>
      <c r="K309" s="13" t="s">
        <v>8</v>
      </c>
      <c r="L309" s="1">
        <v>7990</v>
      </c>
      <c r="M309" s="3">
        <v>43586</v>
      </c>
      <c r="N309" s="13" t="s">
        <v>8</v>
      </c>
      <c r="O309" s="15">
        <v>4500</v>
      </c>
      <c r="P309" s="46">
        <f t="shared" si="27"/>
        <v>0.28473091364205261</v>
      </c>
      <c r="Q309" s="3">
        <v>43586</v>
      </c>
      <c r="R309" s="13" t="s">
        <v>8</v>
      </c>
      <c r="S309" s="1">
        <v>7990</v>
      </c>
      <c r="T309" s="15">
        <f t="shared" si="26"/>
        <v>5253.2677165354326</v>
      </c>
      <c r="U309" s="9">
        <f t="shared" si="23"/>
        <v>0.16500000000000015</v>
      </c>
    </row>
  </sheetData>
  <autoFilter ref="A19:V309" xr:uid="{00000000-0009-0000-0000-000000000000}"/>
  <mergeCells count="1">
    <mergeCell ref="L17:P17"/>
  </mergeCells>
  <dataValidations count="1">
    <dataValidation type="custom" operator="equal" allowBlank="1" showInputMessage="1" showErrorMessage="1" errorTitle="Limited Decimal Places" error="This Field requires No decimal places/Numeric_x000a_Example: 12_x000a_" sqref="L114" xr:uid="{C190F398-1A46-496E-89B7-70B51A6B1C57}">
      <formula1>MOD(1*L114,1)=0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Visy</dc:creator>
  <cp:lastModifiedBy>user</cp:lastModifiedBy>
  <dcterms:created xsi:type="dcterms:W3CDTF">2019-01-04T11:56:48Z</dcterms:created>
  <dcterms:modified xsi:type="dcterms:W3CDTF">2019-06-20T12:06:53Z</dcterms:modified>
</cp:coreProperties>
</file>