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dawson/Documents/Research/Ant18_Tank_manuscript/DATA/Metabolomics/Data_processing/MetaData/"/>
    </mc:Choice>
  </mc:AlternateContent>
  <xr:revisionPtr revIDLastSave="0" documentId="8_{E28C6729-1FAA-8343-BB5D-15080099C7ED}" xr6:coauthVersionLast="36" xr6:coauthVersionMax="36" xr10:uidLastSave="{00000000-0000-0000-0000-000000000000}"/>
  <bookViews>
    <workbookView xWindow="2100" yWindow="460" windowWidth="27240" windowHeight="15240" xr2:uid="{6A003862-AC17-424D-82CB-EA2943FEC9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I22" i="1" s="1"/>
  <c r="F22" i="1"/>
  <c r="D22" i="1"/>
  <c r="H21" i="1"/>
  <c r="I21" i="1" s="1"/>
  <c r="F21" i="1"/>
  <c r="I20" i="1"/>
  <c r="H20" i="1"/>
  <c r="F20" i="1"/>
  <c r="H19" i="1"/>
  <c r="I19" i="1" s="1"/>
  <c r="F19" i="1"/>
  <c r="D19" i="1"/>
  <c r="H18" i="1"/>
  <c r="I18" i="1" s="1"/>
  <c r="F18" i="1"/>
  <c r="I17" i="1"/>
  <c r="H17" i="1"/>
  <c r="F17" i="1"/>
  <c r="H16" i="1"/>
  <c r="I16" i="1" s="1"/>
  <c r="F16" i="1"/>
  <c r="D16" i="1"/>
  <c r="G9" i="1"/>
  <c r="H9" i="1" s="1"/>
  <c r="E9" i="1"/>
  <c r="D9" i="1"/>
  <c r="G8" i="1"/>
  <c r="H8" i="1" s="1"/>
  <c r="E8" i="1"/>
  <c r="H7" i="1"/>
  <c r="G7" i="1"/>
  <c r="E7" i="1"/>
  <c r="G6" i="1"/>
  <c r="H6" i="1" s="1"/>
  <c r="E6" i="1"/>
  <c r="D6" i="1"/>
  <c r="G5" i="1"/>
  <c r="H5" i="1" s="1"/>
  <c r="E5" i="1"/>
  <c r="G4" i="1"/>
  <c r="H4" i="1" s="1"/>
  <c r="E4" i="1"/>
  <c r="G3" i="1"/>
  <c r="H3" i="1" s="1"/>
  <c r="E3" i="1"/>
  <c r="D3" i="1"/>
</calcChain>
</file>

<file path=xl/sharedStrings.xml><?xml version="1.0" encoding="utf-8"?>
<sst xmlns="http://schemas.openxmlformats.org/spreadsheetml/2006/main" count="34" uniqueCount="25">
  <si>
    <t>dEPS</t>
  </si>
  <si>
    <t>Sample ID</t>
  </si>
  <si>
    <t>OD490</t>
  </si>
  <si>
    <t>OD490_dry blank subtracted</t>
  </si>
  <si>
    <t>Average OD</t>
  </si>
  <si>
    <t>Calculated µg/ml glucose</t>
  </si>
  <si>
    <t>Calculated µg/ml glucose_MQ subtraction</t>
  </si>
  <si>
    <t>mmolC</t>
  </si>
  <si>
    <t>umolC</t>
  </si>
  <si>
    <t>B1-1</t>
  </si>
  <si>
    <t>B1-2 81118</t>
  </si>
  <si>
    <t>B1-3</t>
  </si>
  <si>
    <t>B2-1</t>
  </si>
  <si>
    <t>B2-2</t>
  </si>
  <si>
    <t>B2-3</t>
  </si>
  <si>
    <t>B3-1</t>
  </si>
  <si>
    <t>pEPS</t>
  </si>
  <si>
    <t>(pEPS samples get additional 0.25 X for reaction volume added to filter)</t>
  </si>
  <si>
    <t>OD490_Drysubtracted</t>
  </si>
  <si>
    <t>Vol filtered (ml)</t>
  </si>
  <si>
    <t>Calculated mg/ml glucose_MQ subtracted</t>
  </si>
  <si>
    <t>B1-2</t>
  </si>
  <si>
    <t>B1-3 81118</t>
  </si>
  <si>
    <t>B2-1 121118</t>
  </si>
  <si>
    <t>B3-1 151118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</si>
</sst>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2" fillId="0" borderId="0" xfId="0" applyFont="1" applyFill="1"/>
    <xf numFmtId="164" fontId="2" fillId="0" borderId="0" xfId="0" applyNumberFormat="1" applyFont="1" applyFill="1"/>
    <xf numFmtId="164" fontId="1" fillId="0" borderId="0" xfId="0" applyNumberFormat="1" applyFont="1" applyFill="1"/>
    <xf numFmtId="16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0B53-10B3-E046-8CED-B2EEB40A8407}">
  <dimension ref="A1:I22"/>
  <sheetViews>
    <sheetView tabSelected="1" workbookViewId="0">
      <selection activeCell="K12" sqref="K12"/>
    </sheetView>
  </sheetViews>
  <sheetFormatPr baseColWidth="10" defaultRowHeight="16"/>
  <sheetData>
    <row r="1" spans="1:9" ht="19">
      <c r="A1" s="1" t="s">
        <v>0</v>
      </c>
      <c r="B1" s="2"/>
      <c r="C1" s="2"/>
      <c r="D1" s="3"/>
    </row>
    <row r="2" spans="1:9" ht="19">
      <c r="A2" s="1" t="s">
        <v>1</v>
      </c>
      <c r="B2" s="1" t="s">
        <v>2</v>
      </c>
      <c r="C2" s="1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9" ht="19">
      <c r="A3" s="2" t="s">
        <v>9</v>
      </c>
      <c r="B3" s="2">
        <v>0.156</v>
      </c>
      <c r="C3" s="2">
        <v>0.156</v>
      </c>
      <c r="D3" s="3">
        <f>AVERAGE(C3:C5)</f>
        <v>0.14499999999999999</v>
      </c>
      <c r="E3" s="3">
        <f>(C3-0.13319)/0.0028407</f>
        <v>8.029710986728622</v>
      </c>
      <c r="F3">
        <v>8.029710986728622</v>
      </c>
      <c r="G3">
        <f>((F3/180.156)*6)</f>
        <v>0.26742526432853597</v>
      </c>
      <c r="H3">
        <f>G3*10^3</f>
        <v>267.42526432853595</v>
      </c>
    </row>
    <row r="4" spans="1:9" ht="19">
      <c r="A4" s="2" t="s">
        <v>10</v>
      </c>
      <c r="B4" s="2">
        <v>0.14099999999999999</v>
      </c>
      <c r="C4" s="2">
        <v>0.14099999999999999</v>
      </c>
      <c r="D4" s="3"/>
      <c r="E4" s="3">
        <f t="shared" ref="E4:E9" si="0">(C4-0.13319)/0.0028407</f>
        <v>2.7493223501249635</v>
      </c>
      <c r="F4">
        <v>2.7493223501249635</v>
      </c>
      <c r="G4">
        <f t="shared" ref="G4:G9" si="1">((F4/180.156)*6)</f>
        <v>9.1564722244886543E-2</v>
      </c>
      <c r="H4">
        <f t="shared" ref="H4:H9" si="2">G4*10^3</f>
        <v>91.564722244886539</v>
      </c>
    </row>
    <row r="5" spans="1:9" ht="19">
      <c r="A5" s="2" t="s">
        <v>11</v>
      </c>
      <c r="B5" s="2">
        <v>0.13800000000000001</v>
      </c>
      <c r="C5" s="2">
        <v>0.13800000000000001</v>
      </c>
      <c r="D5" s="3"/>
      <c r="E5" s="3">
        <f t="shared" si="0"/>
        <v>1.6932446228042415</v>
      </c>
      <c r="F5">
        <v>1.6932446228042415</v>
      </c>
      <c r="G5">
        <f t="shared" si="1"/>
        <v>5.6392613828156982E-2</v>
      </c>
      <c r="H5">
        <f t="shared" si="2"/>
        <v>56.392613828156982</v>
      </c>
    </row>
    <row r="6" spans="1:9" ht="19">
      <c r="A6" s="2" t="s">
        <v>12</v>
      </c>
      <c r="B6" s="2">
        <v>0.17299999999999999</v>
      </c>
      <c r="C6" s="2">
        <v>0.17299999999999999</v>
      </c>
      <c r="D6" s="3">
        <f>AVERAGE(C6:C8)</f>
        <v>0.15566666666666665</v>
      </c>
      <c r="E6" s="5">
        <f t="shared" si="0"/>
        <v>14.014151441546094</v>
      </c>
      <c r="F6">
        <v>14.014151441546094</v>
      </c>
      <c r="G6">
        <f t="shared" si="1"/>
        <v>0.4667338786900051</v>
      </c>
      <c r="H6">
        <f t="shared" si="2"/>
        <v>466.7338786900051</v>
      </c>
    </row>
    <row r="7" spans="1:9" ht="19">
      <c r="A7" s="2" t="s">
        <v>13</v>
      </c>
      <c r="B7" s="2">
        <v>0.13600000000000001</v>
      </c>
      <c r="C7" s="2">
        <v>0.13600000000000001</v>
      </c>
      <c r="D7" s="3"/>
      <c r="E7" s="3">
        <f t="shared" si="0"/>
        <v>0.98919280459042036</v>
      </c>
      <c r="F7">
        <v>0.98919280459042036</v>
      </c>
      <c r="G7">
        <f t="shared" si="1"/>
        <v>3.2944541550337048E-2</v>
      </c>
      <c r="H7">
        <f t="shared" si="2"/>
        <v>32.94454155033705</v>
      </c>
    </row>
    <row r="8" spans="1:9" ht="19">
      <c r="A8" s="2" t="s">
        <v>14</v>
      </c>
      <c r="B8" s="2">
        <v>0.158</v>
      </c>
      <c r="C8" s="2">
        <v>0.158</v>
      </c>
      <c r="D8" s="3"/>
      <c r="E8" s="3">
        <f t="shared" si="0"/>
        <v>8.7337628049424438</v>
      </c>
      <c r="F8">
        <v>8.7337628049424438</v>
      </c>
      <c r="G8">
        <f t="shared" si="1"/>
        <v>0.29087333660635595</v>
      </c>
      <c r="H8">
        <f t="shared" si="2"/>
        <v>290.87333660635596</v>
      </c>
    </row>
    <row r="9" spans="1:9" ht="19">
      <c r="A9" s="2" t="s">
        <v>15</v>
      </c>
      <c r="B9" s="2">
        <v>0.13500000000000001</v>
      </c>
      <c r="C9" s="2">
        <v>0.13500000000000001</v>
      </c>
      <c r="D9" s="3">
        <f>AVERAGE(C9:C11)</f>
        <v>0.13500000000000001</v>
      </c>
      <c r="E9" s="3">
        <f t="shared" si="0"/>
        <v>0.6371668954835098</v>
      </c>
      <c r="F9">
        <v>0.6371668954835098</v>
      </c>
      <c r="G9">
        <f t="shared" si="1"/>
        <v>2.1220505411427091E-2</v>
      </c>
      <c r="H9">
        <f t="shared" si="2"/>
        <v>21.220505411427091</v>
      </c>
    </row>
    <row r="14" spans="1:9" ht="19">
      <c r="A14" s="1" t="s">
        <v>16</v>
      </c>
      <c r="C14" s="2" t="s">
        <v>17</v>
      </c>
      <c r="D14" s="2"/>
      <c r="E14" s="3"/>
      <c r="F14" s="2"/>
      <c r="G14" s="3"/>
      <c r="H14" s="2"/>
      <c r="I14" s="2"/>
    </row>
    <row r="15" spans="1:9" ht="19">
      <c r="A15" s="1" t="s">
        <v>1</v>
      </c>
      <c r="B15" s="1" t="s">
        <v>2</v>
      </c>
      <c r="C15" s="1" t="s">
        <v>18</v>
      </c>
      <c r="D15" s="4" t="s">
        <v>4</v>
      </c>
      <c r="E15" s="1" t="s">
        <v>19</v>
      </c>
      <c r="F15" s="4" t="s">
        <v>5</v>
      </c>
      <c r="G15" s="1" t="s">
        <v>20</v>
      </c>
      <c r="H15" s="4" t="s">
        <v>7</v>
      </c>
      <c r="I15" s="1" t="s">
        <v>8</v>
      </c>
    </row>
    <row r="16" spans="1:9" ht="19">
      <c r="A16" s="2" t="s">
        <v>9</v>
      </c>
      <c r="B16" s="2">
        <v>0.26800000000000002</v>
      </c>
      <c r="C16" s="2">
        <v>0.26800000000000002</v>
      </c>
      <c r="D16" s="3">
        <f>AVERAGE(C16:C18)</f>
        <v>0.29533333333333334</v>
      </c>
      <c r="E16" s="2">
        <v>390</v>
      </c>
      <c r="F16" s="5">
        <f>(((C16-0.13319)/0.0028407)/E16)*0.25</f>
        <v>3.0420905645322165E-2</v>
      </c>
      <c r="G16">
        <v>3.0420905645322165E-2</v>
      </c>
      <c r="H16">
        <f t="shared" ref="H16:H22" si="3">(G16/180.156)*6</f>
        <v>1.0131521230041353E-3</v>
      </c>
      <c r="I16">
        <f>H16*10^3</f>
        <v>1.0131521230041354</v>
      </c>
    </row>
    <row r="17" spans="1:9" ht="19">
      <c r="A17" s="2" t="s">
        <v>21</v>
      </c>
      <c r="B17" s="2">
        <v>0.34499999999999997</v>
      </c>
      <c r="C17" s="2">
        <v>0.34499999999999997</v>
      </c>
      <c r="D17" s="2"/>
      <c r="E17" s="2">
        <v>355</v>
      </c>
      <c r="F17" s="5">
        <f t="shared" ref="F17:F22" si="4">(((C17-0.13319)/0.0028407)/E17)*0.25</f>
        <v>5.2508878737982149E-2</v>
      </c>
      <c r="G17">
        <v>5.2508878737982149E-2</v>
      </c>
      <c r="H17">
        <f t="shared" si="3"/>
        <v>1.748780348297547E-3</v>
      </c>
      <c r="I17">
        <f t="shared" ref="I17:I22" si="5">H17*10^3</f>
        <v>1.748780348297547</v>
      </c>
    </row>
    <row r="18" spans="1:9" ht="19">
      <c r="A18" s="2" t="s">
        <v>22</v>
      </c>
      <c r="B18" s="2">
        <v>0.27300000000000002</v>
      </c>
      <c r="C18" s="2">
        <v>0.27300000000000002</v>
      </c>
      <c r="D18" s="2"/>
      <c r="E18" s="2">
        <v>350</v>
      </c>
      <c r="F18" s="5">
        <f t="shared" si="4"/>
        <v>3.5154815965883664E-2</v>
      </c>
      <c r="G18">
        <v>3.5154815965883664E-2</v>
      </c>
      <c r="H18">
        <f t="shared" si="3"/>
        <v>1.1708124947007147E-3</v>
      </c>
      <c r="I18">
        <f t="shared" si="5"/>
        <v>1.1708124947007146</v>
      </c>
    </row>
    <row r="19" spans="1:9" ht="19">
      <c r="A19" s="2" t="s">
        <v>23</v>
      </c>
      <c r="B19" s="2">
        <v>0.45600000000000002</v>
      </c>
      <c r="C19" s="2">
        <v>0.45600000000000002</v>
      </c>
      <c r="D19" s="3">
        <f>AVERAGE(C19:C21)</f>
        <v>0.433</v>
      </c>
      <c r="E19" s="2">
        <v>350</v>
      </c>
      <c r="F19" s="5">
        <f t="shared" si="4"/>
        <v>8.1169631227715519E-2</v>
      </c>
      <c r="G19">
        <v>8.1169631227715519E-2</v>
      </c>
      <c r="H19">
        <f t="shared" si="3"/>
        <v>2.7033115042868019E-3</v>
      </c>
      <c r="I19">
        <f t="shared" si="5"/>
        <v>2.7033115042868019</v>
      </c>
    </row>
    <row r="20" spans="1:9" ht="19">
      <c r="A20" s="2" t="s">
        <v>13</v>
      </c>
      <c r="B20" s="2">
        <v>0.45100000000000001</v>
      </c>
      <c r="C20" s="2">
        <v>0.45100000000000001</v>
      </c>
      <c r="D20" s="2"/>
      <c r="E20" s="2">
        <v>350</v>
      </c>
      <c r="F20" s="5">
        <f t="shared" si="4"/>
        <v>7.9912395838047989E-2</v>
      </c>
      <c r="G20">
        <v>7.9912395838047989E-2</v>
      </c>
      <c r="H20">
        <f t="shared" si="3"/>
        <v>2.6614399466478381E-3</v>
      </c>
      <c r="I20">
        <f t="shared" si="5"/>
        <v>2.661439946647838</v>
      </c>
    </row>
    <row r="21" spans="1:9" ht="19">
      <c r="A21" s="2" t="s">
        <v>14</v>
      </c>
      <c r="B21" s="2">
        <v>0.39200000000000002</v>
      </c>
      <c r="C21" s="2">
        <v>0.39200000000000002</v>
      </c>
      <c r="D21" s="2"/>
      <c r="E21" s="2">
        <v>350</v>
      </c>
      <c r="F21" s="5">
        <f t="shared" si="4"/>
        <v>6.507701823997103E-2</v>
      </c>
      <c r="G21">
        <v>6.507701823997103E-2</v>
      </c>
      <c r="H21">
        <f t="shared" si="3"/>
        <v>2.1673555665080607E-3</v>
      </c>
      <c r="I21">
        <f t="shared" si="5"/>
        <v>2.1673555665080606</v>
      </c>
    </row>
    <row r="22" spans="1:9" ht="19">
      <c r="A22" s="2" t="s">
        <v>24</v>
      </c>
      <c r="B22" s="2">
        <v>0.54100000000000004</v>
      </c>
      <c r="C22" s="2">
        <v>0.54100000000000004</v>
      </c>
      <c r="D22" s="3">
        <f>AVERAGE(C22:C24)</f>
        <v>0.54100000000000004</v>
      </c>
      <c r="E22" s="2">
        <v>400</v>
      </c>
      <c r="F22" s="5">
        <f t="shared" si="4"/>
        <v>8.9724803745555679E-2</v>
      </c>
      <c r="G22">
        <v>8.9724803745555679E-2</v>
      </c>
      <c r="H22">
        <f t="shared" si="3"/>
        <v>2.9882369861305427E-3</v>
      </c>
      <c r="I22">
        <f t="shared" si="5"/>
        <v>2.9882369861305427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2022-08-04T18:45:23Z</dcterms:created>
  <dcterms:modified xsi:type="dcterms:W3CDTF">2022-08-04T18:46:22Z</dcterms:modified>
</cp:coreProperties>
</file>