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xr:revisionPtr revIDLastSave="0" documentId="13_ncr:1_{FB185385-E5B2-4887-BE11-80BB516310DF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고급필터" sheetId="1" r:id="rId1"/>
    <sheet name="부분합" sheetId="2" r:id="rId2"/>
    <sheet name="해찾기1" sheetId="3" r:id="rId3"/>
    <sheet name="해찾기2" sheetId="9" r:id="rId4"/>
    <sheet name="목표값찾기1" sheetId="6" r:id="rId5"/>
    <sheet name="목표값찾기2" sheetId="5" r:id="rId6"/>
    <sheet name="시나리오" sheetId="8" r:id="rId7"/>
    <sheet name="피벗테이블" sheetId="7" r:id="rId8"/>
  </sheets>
  <definedNames>
    <definedName name="_xlnm._FilterDatabase" localSheetId="0" hidden="1">고급필터!$A$1:$D$9</definedName>
    <definedName name="_xlnm.Criteria" localSheetId="0">고급필터!#REF!</definedName>
    <definedName name="_xlnm.Extract" localSheetId="0">고급필터!#REF!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해찾기1!$B$4:$F$8</definedName>
    <definedName name="solver_lhs1" localSheetId="3" hidden="1">해찾기2!$D$4:$D$9</definedName>
    <definedName name="solver_lhs2" localSheetId="2" hidden="1">해찾기1!$B$4:$F$8</definedName>
    <definedName name="solver_lhs2" localSheetId="3" hidden="1">해찾기2!$D$9</definedName>
    <definedName name="solver_lhs3" localSheetId="3" hidden="1">해찾기2!$D$9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4" hidden="1">목표값찾기1!$E$23</definedName>
    <definedName name="solver_opt" localSheetId="5" hidden="1">목표값찾기2!$D$7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4</definedName>
    <definedName name="solver_rel2" localSheetId="2" hidden="1">4</definedName>
    <definedName name="solver_rel2" localSheetId="3" hidden="1">1</definedName>
    <definedName name="solver_rel3" localSheetId="3" hidden="1">1</definedName>
    <definedName name="solver_rhs1" localSheetId="2" hidden="1">100</definedName>
    <definedName name="solver_rhs1" localSheetId="3" hidden="1">정수</definedName>
    <definedName name="solver_rhs2" localSheetId="2" hidden="1">정수</definedName>
    <definedName name="solver_rhs2" localSheetId="3" hidden="1">15</definedName>
    <definedName name="solver_rhs3" localSheetId="3" hidden="1">15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9" l="1"/>
  <c r="E21" i="9" s="1"/>
  <c r="D20" i="9"/>
  <c r="E20" i="9" s="1"/>
  <c r="D18" i="9"/>
  <c r="E18" i="9" s="1"/>
  <c r="D19" i="9"/>
  <c r="E19" i="9" s="1"/>
  <c r="D17" i="9"/>
  <c r="E17" i="9" s="1"/>
  <c r="E15" i="9"/>
  <c r="E16" i="9"/>
  <c r="E14" i="9"/>
  <c r="E5" i="9"/>
  <c r="E6" i="9"/>
  <c r="E7" i="9"/>
  <c r="E8" i="9"/>
  <c r="E9" i="9"/>
  <c r="E4" i="9"/>
  <c r="E22" i="9" l="1"/>
  <c r="E10" i="9"/>
  <c r="E5" i="8"/>
  <c r="F5" i="8" s="1"/>
  <c r="E4" i="8"/>
  <c r="F4" i="8" s="1"/>
  <c r="E3" i="8"/>
  <c r="F3" i="8" s="1"/>
  <c r="E2" i="8"/>
  <c r="F2" i="8" s="1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C3" i="5"/>
  <c r="D3" i="5"/>
  <c r="C4" i="5"/>
  <c r="D4" i="5"/>
  <c r="B3" i="6"/>
  <c r="G8" i="3"/>
  <c r="G7" i="3"/>
  <c r="G6" i="3"/>
  <c r="G5" i="3"/>
  <c r="G4" i="3"/>
  <c r="E3" i="5" l="1"/>
  <c r="G3" i="9"/>
  <c r="E4" i="5"/>
  <c r="G10" i="3"/>
</calcChain>
</file>

<file path=xl/sharedStrings.xml><?xml version="1.0" encoding="utf-8"?>
<sst xmlns="http://schemas.openxmlformats.org/spreadsheetml/2006/main" count="387" uniqueCount="115">
  <si>
    <t>단가</t>
  </si>
  <si>
    <t>강원도</t>
  </si>
  <si>
    <t>경기도</t>
  </si>
  <si>
    <t>경상도</t>
  </si>
  <si>
    <t>전라도</t>
  </si>
  <si>
    <t xml:space="preserve"> </t>
  </si>
  <si>
    <t>종류</t>
  </si>
  <si>
    <t>귤</t>
  </si>
  <si>
    <t>포도</t>
  </si>
  <si>
    <t>수확량</t>
    <phoneticPr fontId="1" type="noConversion"/>
  </si>
  <si>
    <t xml:space="preserve">부서명 </t>
    <phoneticPr fontId="3" type="noConversion"/>
  </si>
  <si>
    <t>성명</t>
    <phoneticPr fontId="3" type="noConversion"/>
  </si>
  <si>
    <t>급호</t>
    <phoneticPr fontId="3" type="noConversion"/>
  </si>
  <si>
    <t>성별</t>
    <phoneticPr fontId="3" type="noConversion"/>
  </si>
  <si>
    <t xml:space="preserve">직위 </t>
    <phoneticPr fontId="3" type="noConversion"/>
  </si>
  <si>
    <t>급여</t>
    <phoneticPr fontId="3" type="noConversion"/>
  </si>
  <si>
    <t>상여금</t>
    <phoneticPr fontId="3" type="noConversion"/>
  </si>
  <si>
    <t>관리팀</t>
    <phoneticPr fontId="3" type="noConversion"/>
  </si>
  <si>
    <t>조영필</t>
    <phoneticPr fontId="3" type="noConversion"/>
  </si>
  <si>
    <t>남</t>
    <phoneticPr fontId="3" type="noConversion"/>
  </si>
  <si>
    <t>과장</t>
    <phoneticPr fontId="3" type="noConversion"/>
  </si>
  <si>
    <t>김영길</t>
    <phoneticPr fontId="3" type="noConversion"/>
  </si>
  <si>
    <t>이경자</t>
    <phoneticPr fontId="3" type="noConversion"/>
  </si>
  <si>
    <t>여</t>
    <phoneticPr fontId="3" type="noConversion"/>
  </si>
  <si>
    <t>사원</t>
    <phoneticPr fontId="3" type="noConversion"/>
  </si>
  <si>
    <t>기획팀</t>
    <phoneticPr fontId="3" type="noConversion"/>
  </si>
  <si>
    <t>나훈아</t>
    <phoneticPr fontId="3" type="noConversion"/>
  </si>
  <si>
    <t>이정길</t>
    <phoneticPr fontId="3" type="noConversion"/>
  </si>
  <si>
    <t>대리</t>
    <phoneticPr fontId="3" type="noConversion"/>
  </si>
  <si>
    <t>정은아</t>
    <phoneticPr fontId="3" type="noConversion"/>
  </si>
  <si>
    <t>총무팀</t>
    <phoneticPr fontId="3" type="noConversion"/>
  </si>
  <si>
    <t>최진실</t>
    <phoneticPr fontId="3" type="noConversion"/>
  </si>
  <si>
    <t>이정재</t>
    <phoneticPr fontId="3" type="noConversion"/>
  </si>
  <si>
    <t>최불암</t>
    <phoneticPr fontId="3" type="noConversion"/>
  </si>
  <si>
    <t>국어</t>
  </si>
  <si>
    <t>영어</t>
  </si>
  <si>
    <t>수학</t>
  </si>
  <si>
    <t>생물</t>
  </si>
  <si>
    <t>화학</t>
  </si>
  <si>
    <t>평균</t>
    <phoneticPr fontId="3" type="noConversion"/>
  </si>
  <si>
    <t xml:space="preserve">김하늘 </t>
  </si>
  <si>
    <t>한바다</t>
  </si>
  <si>
    <t>정구름</t>
  </si>
  <si>
    <t>박꽃잎</t>
  </si>
  <si>
    <t>이바람</t>
  </si>
  <si>
    <t>전체평균</t>
    <phoneticPr fontId="3" type="noConversion"/>
  </si>
  <si>
    <t>fx1</t>
    <phoneticPr fontId="1" type="noConversion"/>
  </si>
  <si>
    <t>fx2</t>
    <phoneticPr fontId="1" type="noConversion"/>
  </si>
  <si>
    <t>x</t>
    <phoneticPr fontId="1" type="noConversion"/>
  </si>
  <si>
    <t>환급금액</t>
    <phoneticPr fontId="1" type="noConversion"/>
  </si>
  <si>
    <t>원금</t>
    <phoneticPr fontId="1" type="noConversion"/>
  </si>
  <si>
    <t>이자</t>
    <phoneticPr fontId="1" type="noConversion"/>
  </si>
  <si>
    <t>기간</t>
    <phoneticPr fontId="1" type="noConversion"/>
  </si>
  <si>
    <t>fx1-fx2</t>
    <phoneticPr fontId="1" type="noConversion"/>
  </si>
  <si>
    <t>월</t>
  </si>
  <si>
    <t>팀장명</t>
    <phoneticPr fontId="6" type="noConversion"/>
  </si>
  <si>
    <t>영업사원</t>
  </si>
  <si>
    <t>브랜드</t>
  </si>
  <si>
    <t>수량</t>
  </si>
  <si>
    <t>판매액</t>
  </si>
  <si>
    <t>3월</t>
  </si>
  <si>
    <t>김재박</t>
    <phoneticPr fontId="6" type="noConversion"/>
  </si>
  <si>
    <t>박재홍</t>
  </si>
  <si>
    <t>미로</t>
  </si>
  <si>
    <t>1월</t>
  </si>
  <si>
    <t>아이오페</t>
  </si>
  <si>
    <t>2월</t>
  </si>
  <si>
    <t>박찬호</t>
  </si>
  <si>
    <t>4월</t>
  </si>
  <si>
    <t>이강철</t>
  </si>
  <si>
    <t>차범근</t>
    <phoneticPr fontId="6" type="noConversion"/>
  </si>
  <si>
    <t>마몽드</t>
  </si>
  <si>
    <t>라네즈</t>
  </si>
  <si>
    <t>선동렬</t>
  </si>
  <si>
    <t>이순신</t>
    <phoneticPr fontId="6" type="noConversion"/>
  </si>
  <si>
    <t>지점명</t>
  </si>
  <si>
    <t>할인율</t>
  </si>
  <si>
    <t>판매수량</t>
  </si>
  <si>
    <t>할인단가</t>
  </si>
  <si>
    <t>할인가격</t>
  </si>
  <si>
    <t>강동</t>
  </si>
  <si>
    <t>강서</t>
  </si>
  <si>
    <t>강남</t>
  </si>
  <si>
    <t>강북</t>
  </si>
  <si>
    <t>아이오페</t>
    <phoneticPr fontId="1" type="noConversion"/>
  </si>
  <si>
    <t>본체</t>
    <phoneticPr fontId="1" type="noConversion"/>
  </si>
  <si>
    <t>모니터</t>
    <phoneticPr fontId="1" type="noConversion"/>
  </si>
  <si>
    <t>노트북</t>
    <phoneticPr fontId="1" type="noConversion"/>
  </si>
  <si>
    <t>마우스</t>
    <phoneticPr fontId="1" type="noConversion"/>
  </si>
  <si>
    <t>키보드</t>
    <phoneticPr fontId="1" type="noConversion"/>
  </si>
  <si>
    <t>개수</t>
    <phoneticPr fontId="1" type="noConversion"/>
  </si>
  <si>
    <t>금액</t>
    <phoneticPr fontId="1" type="noConversion"/>
  </si>
  <si>
    <t>항목</t>
    <phoneticPr fontId="1" type="noConversion"/>
  </si>
  <si>
    <t>임대료</t>
    <phoneticPr fontId="1" type="noConversion"/>
  </si>
  <si>
    <t>관리비</t>
    <phoneticPr fontId="1" type="noConversion"/>
  </si>
  <si>
    <t>인건비</t>
    <phoneticPr fontId="1" type="noConversion"/>
  </si>
  <si>
    <t>본체 구입비</t>
    <phoneticPr fontId="1" type="noConversion"/>
  </si>
  <si>
    <t>모니터 구입비</t>
    <phoneticPr fontId="1" type="noConversion"/>
  </si>
  <si>
    <t>노트북 구입비</t>
    <phoneticPr fontId="1" type="noConversion"/>
  </si>
  <si>
    <t>마우스 구입비</t>
    <phoneticPr fontId="1" type="noConversion"/>
  </si>
  <si>
    <t>키보드 구입비</t>
    <phoneticPr fontId="1" type="noConversion"/>
  </si>
  <si>
    <t>단가</t>
    <phoneticPr fontId="1" type="noConversion"/>
  </si>
  <si>
    <t>개수</t>
    <phoneticPr fontId="1" type="noConversion"/>
  </si>
  <si>
    <t>금액</t>
    <phoneticPr fontId="1" type="noConversion"/>
  </si>
  <si>
    <t>단가</t>
    <phoneticPr fontId="1" type="noConversion"/>
  </si>
  <si>
    <t>출장</t>
    <phoneticPr fontId="1" type="noConversion"/>
  </si>
  <si>
    <t>합계</t>
    <phoneticPr fontId="1" type="noConversion"/>
  </si>
  <si>
    <t>합계</t>
    <phoneticPr fontId="1" type="noConversion"/>
  </si>
  <si>
    <t>제품명</t>
    <phoneticPr fontId="1" type="noConversion"/>
  </si>
  <si>
    <t xml:space="preserve">       과목
이름</t>
    <phoneticPr fontId="1" type="noConversion"/>
  </si>
  <si>
    <t>손익</t>
    <phoneticPr fontId="1" type="noConversion"/>
  </si>
  <si>
    <t>지역</t>
    <phoneticPr fontId="1" type="noConversion"/>
  </si>
  <si>
    <t>날짜</t>
    <phoneticPr fontId="1" type="noConversion"/>
  </si>
  <si>
    <t>매출</t>
    <phoneticPr fontId="1" type="noConversion"/>
  </si>
  <si>
    <t>매입 및 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</si>
</sst>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 * #,##0&quot;원&quot;;_ * \-#,##0&quot;원&quot;;_ * &quot;-&quot;_ ;_ @&quot;원&quot;"/>
    <numFmt numFmtId="177" formatCode="_ * #,##0_ ;_ * \-#,##0_ ;_ * &quot;-&quot;_ ;_ @_ 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rgb="FF006100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41" fontId="4" fillId="0" borderId="0" applyFont="0" applyFill="0" applyBorder="0" applyAlignment="0" applyProtection="0">
      <alignment vertical="center"/>
    </xf>
    <xf numFmtId="0" fontId="5" fillId="0" borderId="0"/>
    <xf numFmtId="0" fontId="10" fillId="4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2" fillId="6" borderId="4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8" fillId="0" borderId="2" xfId="1" applyFont="1" applyBorder="1" applyProtection="1">
      <protection locked="0"/>
    </xf>
    <xf numFmtId="176" fontId="8" fillId="0" borderId="2" xfId="1" applyNumberFormat="1" applyFont="1" applyBorder="1" applyProtection="1">
      <protection locked="0"/>
    </xf>
    <xf numFmtId="0" fontId="8" fillId="0" borderId="1" xfId="1" applyFont="1" applyBorder="1" applyProtection="1">
      <protection locked="0"/>
    </xf>
    <xf numFmtId="176" fontId="8" fillId="0" borderId="1" xfId="1" applyNumberFormat="1" applyFont="1" applyBorder="1" applyProtection="1">
      <protection locked="0"/>
    </xf>
    <xf numFmtId="0" fontId="9" fillId="3" borderId="1" xfId="3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/>
    </xf>
    <xf numFmtId="3" fontId="8" fillId="0" borderId="1" xfId="3" applyNumberFormat="1" applyFont="1" applyFill="1" applyBorder="1" applyAlignment="1">
      <alignment horizontal="center" vertical="center"/>
    </xf>
    <xf numFmtId="177" fontId="8" fillId="0" borderId="1" xfId="3" applyNumberFormat="1" applyFont="1" applyFill="1" applyBorder="1"/>
    <xf numFmtId="41" fontId="8" fillId="0" borderId="1" xfId="2" applyFont="1" applyFill="1" applyBorder="1" applyAlignment="1"/>
    <xf numFmtId="41" fontId="8" fillId="0" borderId="1" xfId="2" applyFont="1" applyFill="1" applyBorder="1" applyAlignment="1">
      <alignment vertical="center"/>
    </xf>
    <xf numFmtId="41" fontId="0" fillId="0" borderId="0" xfId="2" applyFont="1">
      <alignment vertical="center"/>
    </xf>
    <xf numFmtId="41" fontId="0" fillId="0" borderId="0" xfId="0" applyNumberFormat="1">
      <alignment vertical="center"/>
    </xf>
    <xf numFmtId="0" fontId="11" fillId="5" borderId="3" xfId="5">
      <alignment vertical="center"/>
    </xf>
    <xf numFmtId="41" fontId="11" fillId="5" borderId="3" xfId="5" applyNumberFormat="1">
      <alignment vertical="center"/>
    </xf>
    <xf numFmtId="0" fontId="0" fillId="0" borderId="0" xfId="0" applyAlignment="1">
      <alignment wrapText="1"/>
    </xf>
    <xf numFmtId="0" fontId="10" fillId="4" borderId="0" xfId="4" applyAlignment="1"/>
    <xf numFmtId="0" fontId="8" fillId="0" borderId="5" xfId="1" applyFont="1" applyBorder="1" applyProtection="1">
      <protection locked="0"/>
    </xf>
    <xf numFmtId="0" fontId="8" fillId="0" borderId="6" xfId="1" applyFont="1" applyBorder="1" applyProtection="1">
      <protection locked="0"/>
    </xf>
    <xf numFmtId="176" fontId="8" fillId="0" borderId="7" xfId="1" applyNumberFormat="1" applyFont="1" applyBorder="1" applyProtection="1">
      <protection locked="0"/>
    </xf>
    <xf numFmtId="0" fontId="7" fillId="2" borderId="8" xfId="1" applyFont="1" applyFill="1" applyBorder="1" applyAlignment="1" applyProtection="1">
      <alignment horizontal="center"/>
      <protection locked="0"/>
    </xf>
    <xf numFmtId="0" fontId="7" fillId="2" borderId="9" xfId="1" applyFont="1" applyFill="1" applyBorder="1" applyAlignment="1" applyProtection="1">
      <alignment horizontal="center"/>
      <protection locked="0"/>
    </xf>
    <xf numFmtId="0" fontId="7" fillId="2" borderId="10" xfId="1" applyFont="1" applyFill="1" applyBorder="1" applyAlignment="1" applyProtection="1">
      <alignment horizontal="center"/>
      <protection locked="0"/>
    </xf>
    <xf numFmtId="0" fontId="8" fillId="0" borderId="11" xfId="1" applyFont="1" applyBorder="1" applyProtection="1">
      <protection locked="0"/>
    </xf>
    <xf numFmtId="0" fontId="8" fillId="0" borderId="12" xfId="1" applyFont="1" applyBorder="1" applyProtection="1">
      <protection locked="0"/>
    </xf>
    <xf numFmtId="176" fontId="8" fillId="0" borderId="12" xfId="1" applyNumberFormat="1" applyFont="1" applyBorder="1" applyProtection="1">
      <protection locked="0"/>
    </xf>
    <xf numFmtId="176" fontId="8" fillId="0" borderId="13" xfId="1" applyNumberFormat="1" applyFont="1" applyBorder="1" applyProtection="1">
      <protection locked="0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8" fillId="0" borderId="6" xfId="3" applyFont="1" applyFill="1" applyBorder="1" applyAlignment="1">
      <alignment horizontal="center"/>
    </xf>
    <xf numFmtId="41" fontId="8" fillId="0" borderId="15" xfId="2" applyFont="1" applyFill="1" applyBorder="1" applyAlignment="1">
      <alignment vertical="center"/>
    </xf>
    <xf numFmtId="0" fontId="9" fillId="3" borderId="5" xfId="3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/>
    </xf>
    <xf numFmtId="3" fontId="9" fillId="3" borderId="2" xfId="3" applyNumberFormat="1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/>
    </xf>
    <xf numFmtId="3" fontId="9" fillId="3" borderId="7" xfId="3" applyNumberFormat="1" applyFont="1" applyFill="1" applyBorder="1" applyAlignment="1">
      <alignment horizontal="center" vertical="center"/>
    </xf>
    <xf numFmtId="0" fontId="8" fillId="0" borderId="11" xfId="3" applyFont="1" applyFill="1" applyBorder="1" applyAlignment="1">
      <alignment horizontal="center"/>
    </xf>
    <xf numFmtId="3" fontId="8" fillId="0" borderId="12" xfId="3" applyNumberFormat="1" applyFont="1" applyFill="1" applyBorder="1" applyAlignment="1">
      <alignment horizontal="center" vertical="center"/>
    </xf>
    <xf numFmtId="41" fontId="8" fillId="0" borderId="12" xfId="2" applyFont="1" applyFill="1" applyBorder="1" applyAlignment="1"/>
    <xf numFmtId="41" fontId="8" fillId="0" borderId="12" xfId="2" applyFont="1" applyFill="1" applyBorder="1" applyAlignment="1">
      <alignment vertical="center"/>
    </xf>
    <xf numFmtId="41" fontId="8" fillId="0" borderId="14" xfId="2" applyFont="1" applyFill="1" applyBorder="1" applyAlignment="1">
      <alignment vertical="center"/>
    </xf>
    <xf numFmtId="14" fontId="8" fillId="0" borderId="1" xfId="3" applyNumberFormat="1" applyFont="1" applyFill="1" applyBorder="1" applyAlignment="1">
      <alignment horizontal="center" vertical="center"/>
    </xf>
    <xf numFmtId="14" fontId="8" fillId="0" borderId="12" xfId="3" applyNumberFormat="1" applyFont="1" applyFill="1" applyBorder="1" applyAlignment="1">
      <alignment horizontal="center" vertical="center"/>
    </xf>
    <xf numFmtId="0" fontId="12" fillId="6" borderId="4" xfId="6" applyAlignment="1">
      <alignment horizontal="center" vertical="center"/>
    </xf>
  </cellXfs>
  <cellStyles count="7">
    <cellStyle name="계산" xfId="5" builtinId="22"/>
    <cellStyle name="셀 확인" xfId="6" builtinId="23"/>
    <cellStyle name="쉼표 [0]" xfId="2" builtinId="6"/>
    <cellStyle name="좋음" xfId="4" builtinId="26"/>
    <cellStyle name="표준" xfId="0" builtinId="0"/>
    <cellStyle name="표준_Sheet1" xfId="1" xr:uid="{00000000-0005-0000-0000-000005000000}"/>
    <cellStyle name="표준_소매력강화과정교안" xfId="3" xr:uid="{00000000-0005-0000-0000-000006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_ * #,##0&quot;원&quot;;_ * \-#,##0&quot;원&quot;;_ * &quot;-&quot;_ ;_ @&quot;원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protection locked="0" hidden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1:D9" totalsRowShown="0" headerRowDxfId="41" headerRowBorderDxfId="40" tableBorderDxfId="39" totalsRowBorderDxfId="38">
  <tableColumns count="4">
    <tableColumn id="1" xr3:uid="{00000000-0010-0000-0000-000001000000}" name="지역" dataDxfId="37"/>
    <tableColumn id="2" xr3:uid="{00000000-0010-0000-0000-000002000000}" name="종류" dataDxfId="36"/>
    <tableColumn id="3" xr3:uid="{00000000-0010-0000-0000-000003000000}" name="수확량" dataDxfId="35"/>
    <tableColumn id="4" xr3:uid="{00000000-0010-0000-0000-000004000000}" name="단가" dataDxfId="34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표4" displayName="표4" ref="B5:H13" totalsRowShown="0" headerRowDxfId="33" dataDxfId="31" headerRowBorderDxfId="32" tableBorderDxfId="30" headerRowCellStyle="표준_Sheet1" dataCellStyle="표준_Sheet1">
  <tableColumns count="7">
    <tableColumn id="1" xr3:uid="{00000000-0010-0000-0100-000001000000}" name="부서명 " dataDxfId="29" dataCellStyle="표준_Sheet1"/>
    <tableColumn id="2" xr3:uid="{00000000-0010-0000-0100-000002000000}" name="성명" dataDxfId="28" dataCellStyle="표준_Sheet1"/>
    <tableColumn id="3" xr3:uid="{00000000-0010-0000-0100-000003000000}" name="급호" dataDxfId="27" dataCellStyle="표준_Sheet1"/>
    <tableColumn id="4" xr3:uid="{00000000-0010-0000-0100-000004000000}" name="성별" dataDxfId="26" dataCellStyle="표준_Sheet1"/>
    <tableColumn id="5" xr3:uid="{00000000-0010-0000-0100-000005000000}" name="직위 " dataDxfId="25" dataCellStyle="표준_Sheet1"/>
    <tableColumn id="6" xr3:uid="{00000000-0010-0000-0100-000006000000}" name="급여" dataDxfId="24" dataCellStyle="표준_Sheet1"/>
    <tableColumn id="7" xr3:uid="{00000000-0010-0000-0100-000007000000}" name="상여금" dataDxfId="23" dataCellStyle="표준_Sheet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A3:G8" totalsRowShown="0" headerRowDxfId="22" dataDxfId="21">
  <autoFilter ref="A3:G8" xr:uid="{00000000-0009-0000-0100-000003000000}"/>
  <tableColumns count="7">
    <tableColumn id="1" xr3:uid="{00000000-0010-0000-0200-000001000000}" name="       과목_x000a_이름" dataDxfId="20"/>
    <tableColumn id="2" xr3:uid="{00000000-0010-0000-0200-000002000000}" name="국어" dataDxfId="19"/>
    <tableColumn id="3" xr3:uid="{00000000-0010-0000-0200-000003000000}" name="영어" dataDxfId="18"/>
    <tableColumn id="4" xr3:uid="{00000000-0010-0000-0200-000004000000}" name="수학" dataDxfId="17"/>
    <tableColumn id="5" xr3:uid="{00000000-0010-0000-0200-000005000000}" name="생물" dataDxfId="16"/>
    <tableColumn id="6" xr3:uid="{00000000-0010-0000-0200-000006000000}" name="화학" dataDxfId="15"/>
    <tableColumn id="7" xr3:uid="{00000000-0010-0000-0200-000007000000}" name="평균" dataDxfId="14">
      <calculatedColumnFormula>AVERAGE(B4:F4)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B3:E10" totalsRowShown="0">
  <autoFilter ref="B3:E10" xr:uid="{00000000-0009-0000-0100-000001000000}"/>
  <tableColumns count="4">
    <tableColumn id="1" xr3:uid="{00000000-0010-0000-0300-000001000000}" name="제품명"/>
    <tableColumn id="2" xr3:uid="{00000000-0010-0000-0300-000002000000}" name="단가" dataDxfId="13" dataCellStyle="쉼표 [0]"/>
    <tableColumn id="3" xr3:uid="{00000000-0010-0000-0300-000003000000}" name="개수"/>
    <tableColumn id="4" xr3:uid="{00000000-0010-0000-0300-000004000000}" name="금액" dataDxfId="12" dataCellStyle="쉼표 [0]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2" displayName="표2" ref="B13:E22" totalsRowShown="0">
  <autoFilter ref="B13:E22" xr:uid="{00000000-0009-0000-0100-000002000000}"/>
  <tableColumns count="4">
    <tableColumn id="1" xr3:uid="{00000000-0010-0000-0400-000001000000}" name="항목"/>
    <tableColumn id="2" xr3:uid="{00000000-0010-0000-0400-000002000000}" name="단가" dataDxfId="11" dataCellStyle="쉼표 [0]"/>
    <tableColumn id="3" xr3:uid="{00000000-0010-0000-0400-000003000000}" name="개수"/>
    <tableColumn id="4" xr3:uid="{00000000-0010-0000-0400-000004000000}" name="금액" dataDxfId="10" dataCellStyle="쉼표 [0]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표6" displayName="표6" ref="B1:H65" totalsRowShown="0" headerRowBorderDxfId="9" tableBorderDxfId="8" totalsRowBorderDxfId="7">
  <tableColumns count="7">
    <tableColumn id="1" xr3:uid="{00000000-0010-0000-0500-000001000000}" name="팀장명" dataDxfId="6" dataCellStyle="표준_소매력강화과정교안"/>
    <tableColumn id="2" xr3:uid="{00000000-0010-0000-0500-000002000000}" name="영업사원" dataDxfId="5" dataCellStyle="표준_소매력강화과정교안"/>
    <tableColumn id="7" xr3:uid="{C956707B-BAEA-4DF5-A786-C0F0B6836663}" name="날짜" dataDxfId="4" dataCellStyle="표준_소매력강화과정교안"/>
    <tableColumn id="3" xr3:uid="{00000000-0010-0000-0500-000003000000}" name="브랜드" dataDxfId="3" dataCellStyle="표준_소매력강화과정교안"/>
    <tableColumn id="4" xr3:uid="{00000000-0010-0000-0500-000004000000}" name="수량" dataDxfId="2" dataCellStyle="쉼표 [0]"/>
    <tableColumn id="5" xr3:uid="{00000000-0010-0000-0500-000005000000}" name="단가" dataDxfId="1" dataCellStyle="쉼표 [0]"/>
    <tableColumn id="6" xr3:uid="{00000000-0010-0000-0500-000006000000}" name="판매액" dataDxfId="0" dataCellStyle="쉼표 [0]">
      <calculatedColumnFormula>F2*G2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workbookViewId="0">
      <selection activeCell="D32" sqref="D32"/>
    </sheetView>
  </sheetViews>
  <sheetFormatPr defaultRowHeight="16.5"/>
  <sheetData>
    <row r="1" spans="1:4">
      <c r="A1" s="33" t="s">
        <v>111</v>
      </c>
      <c r="B1" s="36" t="s">
        <v>6</v>
      </c>
      <c r="C1" s="36" t="s">
        <v>9</v>
      </c>
      <c r="D1" s="32" t="s">
        <v>0</v>
      </c>
    </row>
    <row r="2" spans="1:4">
      <c r="A2" s="34" t="s">
        <v>1</v>
      </c>
      <c r="B2" s="1" t="s">
        <v>7</v>
      </c>
      <c r="C2" s="1">
        <v>23</v>
      </c>
      <c r="D2" s="35">
        <v>5</v>
      </c>
    </row>
    <row r="3" spans="1:4">
      <c r="A3" s="34" t="s">
        <v>1</v>
      </c>
      <c r="B3" s="1" t="s">
        <v>8</v>
      </c>
      <c r="C3" s="1">
        <v>73</v>
      </c>
      <c r="D3" s="35">
        <v>5</v>
      </c>
    </row>
    <row r="4" spans="1:4">
      <c r="A4" s="34" t="s">
        <v>2</v>
      </c>
      <c r="B4" s="1" t="s">
        <v>7</v>
      </c>
      <c r="C4" s="1">
        <v>56</v>
      </c>
      <c r="D4" s="35">
        <v>2</v>
      </c>
    </row>
    <row r="5" spans="1:4">
      <c r="A5" s="34" t="s">
        <v>2</v>
      </c>
      <c r="B5" s="1" t="s">
        <v>8</v>
      </c>
      <c r="C5" s="1">
        <v>95</v>
      </c>
      <c r="D5" s="35">
        <v>1</v>
      </c>
    </row>
    <row r="6" spans="1:4">
      <c r="A6" s="34" t="s">
        <v>3</v>
      </c>
      <c r="B6" s="1" t="s">
        <v>7</v>
      </c>
      <c r="C6" s="1">
        <v>24</v>
      </c>
      <c r="D6" s="35">
        <v>4</v>
      </c>
    </row>
    <row r="7" spans="1:4">
      <c r="A7" s="34" t="s">
        <v>3</v>
      </c>
      <c r="B7" s="1" t="s">
        <v>8</v>
      </c>
      <c r="C7" s="1">
        <v>20</v>
      </c>
      <c r="D7" s="35">
        <v>3</v>
      </c>
    </row>
    <row r="8" spans="1:4">
      <c r="A8" s="34" t="s">
        <v>4</v>
      </c>
      <c r="B8" s="1" t="s">
        <v>7</v>
      </c>
      <c r="C8" s="1">
        <v>85</v>
      </c>
      <c r="D8" s="35">
        <v>1</v>
      </c>
    </row>
    <row r="9" spans="1:4">
      <c r="A9" s="31" t="s">
        <v>4</v>
      </c>
      <c r="B9" s="37" t="s">
        <v>8</v>
      </c>
      <c r="C9" s="37">
        <v>75</v>
      </c>
      <c r="D9" s="30">
        <v>4</v>
      </c>
    </row>
    <row r="14" spans="1:4">
      <c r="A14" t="s">
        <v>5</v>
      </c>
      <c r="B14" t="s">
        <v>5</v>
      </c>
    </row>
  </sheetData>
  <sortState xmlns:xlrd2="http://schemas.microsoft.com/office/spreadsheetml/2017/richdata2" ref="A2:D9">
    <sortCondition ref="A2:A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5:H14"/>
  <sheetViews>
    <sheetView topLeftCell="A4" workbookViewId="0">
      <selection activeCell="K14" sqref="K14"/>
    </sheetView>
  </sheetViews>
  <sheetFormatPr defaultRowHeight="16.5"/>
  <cols>
    <col min="7" max="7" width="13.75" bestFit="1" customWidth="1"/>
    <col min="8" max="8" width="11.75" bestFit="1" customWidth="1"/>
  </cols>
  <sheetData>
    <row r="5" spans="2:8" ht="17.25" thickBot="1">
      <c r="B5" s="23" t="s">
        <v>10</v>
      </c>
      <c r="C5" s="24" t="s">
        <v>11</v>
      </c>
      <c r="D5" s="24" t="s">
        <v>12</v>
      </c>
      <c r="E5" s="24" t="s">
        <v>13</v>
      </c>
      <c r="F5" s="24" t="s">
        <v>14</v>
      </c>
      <c r="G5" s="24" t="s">
        <v>15</v>
      </c>
      <c r="H5" s="25" t="s">
        <v>16</v>
      </c>
    </row>
    <row r="6" spans="2:8" ht="17.25" thickTop="1">
      <c r="B6" s="20" t="s">
        <v>17</v>
      </c>
      <c r="C6" s="4" t="s">
        <v>18</v>
      </c>
      <c r="D6" s="4">
        <v>2106</v>
      </c>
      <c r="E6" s="4" t="s">
        <v>19</v>
      </c>
      <c r="F6" s="4" t="s">
        <v>20</v>
      </c>
      <c r="G6" s="5">
        <v>1600000</v>
      </c>
      <c r="H6" s="22">
        <v>560000</v>
      </c>
    </row>
    <row r="7" spans="2:8">
      <c r="B7" s="21" t="s">
        <v>17</v>
      </c>
      <c r="C7" s="6" t="s">
        <v>21</v>
      </c>
      <c r="D7" s="6">
        <v>2210</v>
      </c>
      <c r="E7" s="6" t="s">
        <v>19</v>
      </c>
      <c r="F7" s="6" t="s">
        <v>20</v>
      </c>
      <c r="G7" s="7">
        <v>1670000</v>
      </c>
      <c r="H7" s="22">
        <v>584500</v>
      </c>
    </row>
    <row r="8" spans="2:8">
      <c r="B8" s="21" t="s">
        <v>17</v>
      </c>
      <c r="C8" s="6" t="s">
        <v>22</v>
      </c>
      <c r="D8" s="6">
        <v>3213</v>
      </c>
      <c r="E8" s="6" t="s">
        <v>23</v>
      </c>
      <c r="F8" s="6" t="s">
        <v>24</v>
      </c>
      <c r="G8" s="7">
        <v>870000</v>
      </c>
      <c r="H8" s="22">
        <v>304500</v>
      </c>
    </row>
    <row r="9" spans="2:8">
      <c r="B9" s="21" t="s">
        <v>25</v>
      </c>
      <c r="C9" s="6" t="s">
        <v>26</v>
      </c>
      <c r="D9" s="6">
        <v>2207</v>
      </c>
      <c r="E9" s="6" t="s">
        <v>19</v>
      </c>
      <c r="F9" s="6" t="s">
        <v>20</v>
      </c>
      <c r="G9" s="7">
        <v>1500000</v>
      </c>
      <c r="H9" s="22">
        <v>525000</v>
      </c>
    </row>
    <row r="10" spans="2:8">
      <c r="B10" s="21" t="s">
        <v>25</v>
      </c>
      <c r="C10" s="6" t="s">
        <v>27</v>
      </c>
      <c r="D10" s="6">
        <v>3112</v>
      </c>
      <c r="E10" s="6" t="s">
        <v>19</v>
      </c>
      <c r="F10" s="6" t="s">
        <v>28</v>
      </c>
      <c r="G10" s="7">
        <v>1200000</v>
      </c>
      <c r="H10" s="22">
        <v>420000</v>
      </c>
    </row>
    <row r="11" spans="2:8">
      <c r="B11" s="21" t="s">
        <v>25</v>
      </c>
      <c r="C11" s="6" t="s">
        <v>29</v>
      </c>
      <c r="D11" s="6">
        <v>3111</v>
      </c>
      <c r="E11" s="6" t="s">
        <v>23</v>
      </c>
      <c r="F11" s="6" t="s">
        <v>28</v>
      </c>
      <c r="G11" s="7">
        <v>1100000</v>
      </c>
      <c r="H11" s="22">
        <v>385000</v>
      </c>
    </row>
    <row r="12" spans="2:8">
      <c r="B12" s="21" t="s">
        <v>30</v>
      </c>
      <c r="C12" s="6" t="s">
        <v>31</v>
      </c>
      <c r="D12" s="6">
        <v>3114</v>
      </c>
      <c r="E12" s="6" t="s">
        <v>23</v>
      </c>
      <c r="F12" s="6" t="s">
        <v>28</v>
      </c>
      <c r="G12" s="7">
        <v>1000000</v>
      </c>
      <c r="H12" s="22">
        <v>350000</v>
      </c>
    </row>
    <row r="13" spans="2:8">
      <c r="B13" s="21" t="s">
        <v>30</v>
      </c>
      <c r="C13" s="6" t="s">
        <v>32</v>
      </c>
      <c r="D13" s="6">
        <v>3214</v>
      </c>
      <c r="E13" s="6" t="s">
        <v>19</v>
      </c>
      <c r="F13" s="6" t="s">
        <v>24</v>
      </c>
      <c r="G13" s="7">
        <v>840000</v>
      </c>
      <c r="H13" s="22">
        <v>294000</v>
      </c>
    </row>
    <row r="14" spans="2:8">
      <c r="B14" s="26" t="s">
        <v>30</v>
      </c>
      <c r="C14" s="27" t="s">
        <v>33</v>
      </c>
      <c r="D14" s="27">
        <v>3215</v>
      </c>
      <c r="E14" s="27" t="s">
        <v>19</v>
      </c>
      <c r="F14" s="27" t="s">
        <v>24</v>
      </c>
      <c r="G14" s="28">
        <v>850000</v>
      </c>
      <c r="H14" s="29">
        <v>297500</v>
      </c>
    </row>
  </sheetData>
  <sortState xmlns:xlrd2="http://schemas.microsoft.com/office/spreadsheetml/2017/richdata2" ref="B6:H14">
    <sortCondition ref="B8"/>
  </sortState>
  <phoneticPr fontId="1" type="noConversion"/>
  <dataValidations count="4">
    <dataValidation type="textLength" imeMode="fullAlpha" allowBlank="1" showInputMessage="1" showErrorMessage="1" sqref="J12:J14 J6:J8" xr:uid="{00000000-0002-0000-0100-000000000000}">
      <formula1>1</formula1>
      <formula2>4</formula2>
    </dataValidation>
    <dataValidation type="textLength" imeMode="halfAlpha" allowBlank="1" showInputMessage="1" showErrorMessage="1" sqref="J9" xr:uid="{00000000-0002-0000-0100-000001000000}">
      <formula1>1</formula1>
      <formula2>4</formula2>
    </dataValidation>
    <dataValidation type="textLength" imeMode="fullHangul" allowBlank="1" showInputMessage="1" showErrorMessage="1" sqref="J10" xr:uid="{00000000-0002-0000-0100-000002000000}">
      <formula1>1</formula1>
      <formula2>4</formula2>
    </dataValidation>
    <dataValidation type="textLength" imeMode="halfHangul" allowBlank="1" showInputMessage="1" showErrorMessage="1" sqref="J11" xr:uid="{00000000-0002-0000-0100-000003000000}">
      <formula1>1</formula1>
      <formula2>4</formula2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0"/>
  <sheetViews>
    <sheetView workbookViewId="0">
      <selection activeCell="F5" sqref="F5"/>
    </sheetView>
  </sheetViews>
  <sheetFormatPr defaultRowHeight="16.5"/>
  <sheetData>
    <row r="3" spans="1:8" ht="33">
      <c r="A3" s="18" t="s">
        <v>109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  <c r="H3" s="2"/>
    </row>
    <row r="4" spans="1:8">
      <c r="A4" s="2" t="s">
        <v>40</v>
      </c>
      <c r="B4" s="2">
        <v>85</v>
      </c>
      <c r="C4" s="2">
        <v>65</v>
      </c>
      <c r="D4" s="2">
        <v>76</v>
      </c>
      <c r="E4" s="2">
        <v>77</v>
      </c>
      <c r="F4" s="2">
        <v>85</v>
      </c>
      <c r="G4" s="2">
        <f>AVERAGE(B4:F4)</f>
        <v>77.599999999999994</v>
      </c>
      <c r="H4" s="2"/>
    </row>
    <row r="5" spans="1:8">
      <c r="A5" s="2" t="s">
        <v>41</v>
      </c>
      <c r="B5" s="2">
        <v>71</v>
      </c>
      <c r="C5" s="2">
        <v>97</v>
      </c>
      <c r="D5" s="2">
        <v>70</v>
      </c>
      <c r="E5" s="2">
        <v>85</v>
      </c>
      <c r="F5" s="2">
        <v>76</v>
      </c>
      <c r="G5" s="2">
        <f>AVERAGE(B5:F5)</f>
        <v>79.8</v>
      </c>
      <c r="H5" s="2"/>
    </row>
    <row r="6" spans="1:8">
      <c r="A6" s="2" t="s">
        <v>42</v>
      </c>
      <c r="B6" s="2">
        <v>68</v>
      </c>
      <c r="C6" s="2">
        <v>82</v>
      </c>
      <c r="D6" s="2">
        <v>58</v>
      </c>
      <c r="E6" s="2">
        <v>99</v>
      </c>
      <c r="F6" s="2">
        <v>78</v>
      </c>
      <c r="G6" s="2">
        <f>AVERAGE(B6:F6)</f>
        <v>77</v>
      </c>
      <c r="H6" s="2"/>
    </row>
    <row r="7" spans="1:8">
      <c r="A7" s="2" t="s">
        <v>43</v>
      </c>
      <c r="B7" s="2">
        <v>90</v>
      </c>
      <c r="C7" s="2">
        <v>84</v>
      </c>
      <c r="D7" s="2">
        <v>65</v>
      </c>
      <c r="E7" s="2">
        <v>72</v>
      </c>
      <c r="F7" s="2">
        <v>65</v>
      </c>
      <c r="G7" s="2">
        <f>AVERAGE(B7:F7)</f>
        <v>75.2</v>
      </c>
      <c r="H7" s="2"/>
    </row>
    <row r="8" spans="1:8">
      <c r="A8" s="2" t="s">
        <v>44</v>
      </c>
      <c r="B8" s="2">
        <v>88</v>
      </c>
      <c r="C8" s="2">
        <v>96</v>
      </c>
      <c r="D8" s="2">
        <v>86</v>
      </c>
      <c r="E8" s="2">
        <v>95</v>
      </c>
      <c r="F8" s="2">
        <v>75</v>
      </c>
      <c r="G8" s="2">
        <f>AVERAGE(B8:F8)</f>
        <v>88</v>
      </c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 ht="17.25">
      <c r="A10" s="2"/>
      <c r="B10" s="2"/>
      <c r="C10" s="2"/>
      <c r="D10" s="2"/>
      <c r="E10" s="2"/>
      <c r="F10" s="19" t="s">
        <v>45</v>
      </c>
      <c r="G10" s="19">
        <f>AVERAGE(G4:G8)</f>
        <v>79.52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22"/>
  <sheetViews>
    <sheetView tabSelected="1" workbookViewId="0">
      <selection activeCell="C17" sqref="C17"/>
    </sheetView>
  </sheetViews>
  <sheetFormatPr defaultRowHeight="16.5"/>
  <cols>
    <col min="2" max="2" width="13" bestFit="1" customWidth="1"/>
    <col min="3" max="3" width="10.75" bestFit="1" customWidth="1"/>
    <col min="4" max="4" width="11.25" bestFit="1" customWidth="1"/>
    <col min="5" max="5" width="11.75" bestFit="1" customWidth="1"/>
    <col min="7" max="7" width="13.875" customWidth="1"/>
  </cols>
  <sheetData>
    <row r="1" spans="2:7" ht="17.25" thickBot="1"/>
    <row r="2" spans="2:7" ht="18.75" thickTop="1" thickBot="1">
      <c r="B2" s="52" t="s">
        <v>113</v>
      </c>
      <c r="C2" s="52"/>
      <c r="D2" s="52"/>
      <c r="E2" s="52"/>
      <c r="G2" s="16" t="s">
        <v>110</v>
      </c>
    </row>
    <row r="3" spans="2:7" ht="18" thickTop="1">
      <c r="B3" t="s">
        <v>108</v>
      </c>
      <c r="C3" t="s">
        <v>104</v>
      </c>
      <c r="D3" t="s">
        <v>90</v>
      </c>
      <c r="E3" t="s">
        <v>91</v>
      </c>
      <c r="G3" s="17">
        <f>E10-E22</f>
        <v>6120000</v>
      </c>
    </row>
    <row r="4" spans="2:7">
      <c r="B4" t="s">
        <v>85</v>
      </c>
      <c r="C4" s="14">
        <v>550000</v>
      </c>
      <c r="D4">
        <v>30</v>
      </c>
      <c r="E4" s="14">
        <f>C4*D4</f>
        <v>16500000</v>
      </c>
    </row>
    <row r="5" spans="2:7">
      <c r="B5" t="s">
        <v>86</v>
      </c>
      <c r="C5" s="14">
        <v>320000</v>
      </c>
      <c r="D5">
        <v>40</v>
      </c>
      <c r="E5" s="14">
        <f t="shared" ref="E5:E9" si="0">C5*D5</f>
        <v>12800000</v>
      </c>
    </row>
    <row r="6" spans="2:7">
      <c r="B6" t="s">
        <v>87</v>
      </c>
      <c r="C6" s="14">
        <v>800000</v>
      </c>
      <c r="D6">
        <v>20</v>
      </c>
      <c r="E6" s="14">
        <f t="shared" si="0"/>
        <v>16000000</v>
      </c>
    </row>
    <row r="7" spans="2:7">
      <c r="B7" t="s">
        <v>88</v>
      </c>
      <c r="C7" s="14">
        <v>25000</v>
      </c>
      <c r="D7">
        <v>40</v>
      </c>
      <c r="E7" s="14">
        <f t="shared" si="0"/>
        <v>1000000</v>
      </c>
    </row>
    <row r="8" spans="2:7">
      <c r="B8" t="s">
        <v>89</v>
      </c>
      <c r="C8" s="14">
        <v>13000</v>
      </c>
      <c r="D8">
        <v>40</v>
      </c>
      <c r="E8" s="14">
        <f t="shared" si="0"/>
        <v>520000</v>
      </c>
    </row>
    <row r="9" spans="2:7">
      <c r="B9" t="s">
        <v>105</v>
      </c>
      <c r="C9" s="14">
        <v>100000</v>
      </c>
      <c r="D9">
        <v>10</v>
      </c>
      <c r="E9" s="14">
        <f t="shared" si="0"/>
        <v>1000000</v>
      </c>
    </row>
    <row r="10" spans="2:7">
      <c r="B10" t="s">
        <v>107</v>
      </c>
      <c r="C10" s="14"/>
      <c r="E10" s="14">
        <f>SUM(E4:E9)</f>
        <v>47820000</v>
      </c>
    </row>
    <row r="11" spans="2:7" ht="17.25" thickBot="1"/>
    <row r="12" spans="2:7" ht="18.75" thickTop="1" thickBot="1">
      <c r="B12" s="52" t="s">
        <v>114</v>
      </c>
      <c r="C12" s="52"/>
      <c r="D12" s="52"/>
      <c r="E12" s="52"/>
    </row>
    <row r="13" spans="2:7" ht="17.25" thickTop="1">
      <c r="B13" t="s">
        <v>92</v>
      </c>
      <c r="C13" t="s">
        <v>101</v>
      </c>
      <c r="D13" t="s">
        <v>102</v>
      </c>
      <c r="E13" t="s">
        <v>103</v>
      </c>
    </row>
    <row r="14" spans="2:7">
      <c r="B14" t="s">
        <v>93</v>
      </c>
      <c r="C14" s="14">
        <v>500000</v>
      </c>
      <c r="D14">
        <v>1</v>
      </c>
      <c r="E14" s="14">
        <f>C14*D14</f>
        <v>500000</v>
      </c>
    </row>
    <row r="15" spans="2:7">
      <c r="B15" t="s">
        <v>94</v>
      </c>
      <c r="C15" s="14">
        <v>200000</v>
      </c>
      <c r="D15">
        <v>1</v>
      </c>
      <c r="E15" s="14">
        <f t="shared" ref="E15:E21" si="1">C15*D15</f>
        <v>200000</v>
      </c>
    </row>
    <row r="16" spans="2:7">
      <c r="B16" t="s">
        <v>95</v>
      </c>
      <c r="C16" s="14">
        <v>1900000</v>
      </c>
      <c r="D16">
        <v>2</v>
      </c>
      <c r="E16" s="14">
        <f t="shared" si="1"/>
        <v>3800000</v>
      </c>
    </row>
    <row r="17" spans="2:5">
      <c r="B17" t="s">
        <v>96</v>
      </c>
      <c r="C17" s="14">
        <v>400000</v>
      </c>
      <c r="D17">
        <f>D4</f>
        <v>30</v>
      </c>
      <c r="E17" s="14">
        <f t="shared" si="1"/>
        <v>12000000</v>
      </c>
    </row>
    <row r="18" spans="2:5">
      <c r="B18" t="s">
        <v>97</v>
      </c>
      <c r="C18" s="14">
        <v>250000</v>
      </c>
      <c r="D18">
        <f t="shared" ref="D18:D19" si="2">D5</f>
        <v>40</v>
      </c>
      <c r="E18" s="14">
        <f t="shared" si="1"/>
        <v>10000000</v>
      </c>
    </row>
    <row r="19" spans="2:5">
      <c r="B19" t="s">
        <v>98</v>
      </c>
      <c r="C19" s="14">
        <v>700000</v>
      </c>
      <c r="D19">
        <f t="shared" si="2"/>
        <v>20</v>
      </c>
      <c r="E19" s="14">
        <f t="shared" si="1"/>
        <v>14000000</v>
      </c>
    </row>
    <row r="20" spans="2:5">
      <c r="B20" t="s">
        <v>99</v>
      </c>
      <c r="C20" s="14">
        <v>20000</v>
      </c>
      <c r="D20">
        <f>D7</f>
        <v>40</v>
      </c>
      <c r="E20" s="14">
        <f t="shared" si="1"/>
        <v>800000</v>
      </c>
    </row>
    <row r="21" spans="2:5">
      <c r="B21" t="s">
        <v>100</v>
      </c>
      <c r="C21" s="14">
        <v>10000</v>
      </c>
      <c r="D21">
        <f>D8</f>
        <v>40</v>
      </c>
      <c r="E21" s="14">
        <f t="shared" si="1"/>
        <v>400000</v>
      </c>
    </row>
    <row r="22" spans="2:5">
      <c r="B22" t="s">
        <v>106</v>
      </c>
      <c r="E22" s="15">
        <f>SUM(E14:E21)</f>
        <v>41700000</v>
      </c>
    </row>
  </sheetData>
  <mergeCells count="2">
    <mergeCell ref="B2:E2"/>
    <mergeCell ref="B12:E1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E3"/>
  <sheetViews>
    <sheetView workbookViewId="0">
      <selection activeCell="E23" sqref="E23"/>
    </sheetView>
  </sheetViews>
  <sheetFormatPr defaultRowHeight="16.5"/>
  <sheetData>
    <row r="2" spans="2:5">
      <c r="B2" s="1" t="s">
        <v>49</v>
      </c>
      <c r="C2" s="1" t="s">
        <v>50</v>
      </c>
      <c r="D2" s="1" t="s">
        <v>51</v>
      </c>
      <c r="E2" s="1" t="s">
        <v>52</v>
      </c>
    </row>
    <row r="3" spans="2:5">
      <c r="B3" s="1">
        <f>C3*(1+D3)^E3</f>
        <v>1000000</v>
      </c>
      <c r="C3" s="1">
        <v>1000000</v>
      </c>
      <c r="D3" s="1">
        <v>0.1</v>
      </c>
      <c r="E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E4"/>
  <sheetViews>
    <sheetView workbookViewId="0">
      <selection activeCell="D4" sqref="D4"/>
    </sheetView>
  </sheetViews>
  <sheetFormatPr defaultRowHeight="16.5"/>
  <sheetData>
    <row r="2" spans="2:5">
      <c r="B2" s="1" t="s">
        <v>48</v>
      </c>
      <c r="C2" s="1" t="s">
        <v>46</v>
      </c>
      <c r="D2" s="1" t="s">
        <v>47</v>
      </c>
      <c r="E2" s="1" t="s">
        <v>53</v>
      </c>
    </row>
    <row r="3" spans="2:5">
      <c r="B3" s="1">
        <v>0</v>
      </c>
      <c r="C3" s="1">
        <f>B3^4</f>
        <v>0</v>
      </c>
      <c r="D3" s="1">
        <f>SIN(B3)</f>
        <v>0</v>
      </c>
      <c r="E3" s="1">
        <f>C3-D3</f>
        <v>0</v>
      </c>
    </row>
    <row r="4" spans="2:5">
      <c r="B4" s="1">
        <v>1</v>
      </c>
      <c r="C4" s="1">
        <f t="shared" ref="C4" si="0">B4^4</f>
        <v>1</v>
      </c>
      <c r="D4" s="1">
        <f t="shared" ref="D4" si="1">SIN(B4)</f>
        <v>0.8414709848078965</v>
      </c>
      <c r="E4" s="1">
        <f>C4-D4</f>
        <v>0.1585290151921035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5"/>
  <sheetViews>
    <sheetView workbookViewId="0">
      <selection activeCell="E5" sqref="E5"/>
    </sheetView>
  </sheetViews>
  <sheetFormatPr defaultRowHeight="16.5"/>
  <sheetData>
    <row r="1" spans="1:6">
      <c r="A1" s="3" t="s">
        <v>75</v>
      </c>
      <c r="B1" s="3" t="s">
        <v>76</v>
      </c>
      <c r="C1" s="3" t="s">
        <v>0</v>
      </c>
      <c r="D1" s="3" t="s">
        <v>77</v>
      </c>
      <c r="E1" s="3" t="s">
        <v>78</v>
      </c>
      <c r="F1" s="3" t="s">
        <v>79</v>
      </c>
    </row>
    <row r="2" spans="1:6">
      <c r="A2" s="3" t="s">
        <v>80</v>
      </c>
      <c r="B2" s="3">
        <v>0.3</v>
      </c>
      <c r="C2" s="3">
        <v>3000</v>
      </c>
      <c r="D2" s="3">
        <v>10</v>
      </c>
      <c r="E2" s="3">
        <f>(1-B2)*C2</f>
        <v>2100</v>
      </c>
      <c r="F2" s="3">
        <f>D2*E2</f>
        <v>21000</v>
      </c>
    </row>
    <row r="3" spans="1:6">
      <c r="A3" s="3" t="s">
        <v>81</v>
      </c>
      <c r="B3" s="3">
        <v>0.3</v>
      </c>
      <c r="C3" s="3">
        <v>2800</v>
      </c>
      <c r="D3" s="3">
        <v>15</v>
      </c>
      <c r="E3" s="3">
        <f>(1-B3)*C3</f>
        <v>1959.9999999999998</v>
      </c>
      <c r="F3" s="3">
        <f>D3*E3</f>
        <v>29399.999999999996</v>
      </c>
    </row>
    <row r="4" spans="1:6">
      <c r="A4" s="3" t="s">
        <v>82</v>
      </c>
      <c r="B4" s="3">
        <v>0.3</v>
      </c>
      <c r="C4" s="3">
        <v>3200</v>
      </c>
      <c r="D4" s="3">
        <v>10</v>
      </c>
      <c r="E4" s="3">
        <f>(1-B4)*C4</f>
        <v>2240</v>
      </c>
      <c r="F4" s="3">
        <f>D4*E4</f>
        <v>22400</v>
      </c>
    </row>
    <row r="5" spans="1:6">
      <c r="A5" s="3" t="s">
        <v>83</v>
      </c>
      <c r="B5" s="3">
        <v>0.3</v>
      </c>
      <c r="C5" s="3">
        <v>3500</v>
      </c>
      <c r="D5" s="3">
        <v>17</v>
      </c>
      <c r="E5" s="3">
        <f>(1-B5)*C5</f>
        <v>2450</v>
      </c>
      <c r="F5" s="3">
        <f>D5*E5</f>
        <v>41650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65"/>
  <sheetViews>
    <sheetView topLeftCell="B1" workbookViewId="0">
      <selection activeCell="K32" sqref="K32"/>
    </sheetView>
  </sheetViews>
  <sheetFormatPr defaultRowHeight="16.5"/>
  <cols>
    <col min="3" max="3" width="9.75" customWidth="1"/>
    <col min="4" max="4" width="11.125" bestFit="1" customWidth="1"/>
    <col min="8" max="8" width="11.25" bestFit="1" customWidth="1"/>
    <col min="10" max="10" width="13.125" bestFit="1" customWidth="1"/>
    <col min="11" max="11" width="11.875" bestFit="1" customWidth="1"/>
    <col min="12" max="12" width="10.75" bestFit="1" customWidth="1"/>
    <col min="13" max="14" width="9.625" bestFit="1" customWidth="1"/>
    <col min="15" max="15" width="10.75" bestFit="1" customWidth="1"/>
  </cols>
  <sheetData>
    <row r="1" spans="1:8">
      <c r="A1" s="8" t="s">
        <v>54</v>
      </c>
      <c r="B1" s="40" t="s">
        <v>55</v>
      </c>
      <c r="C1" s="41" t="s">
        <v>56</v>
      </c>
      <c r="D1" s="41" t="s">
        <v>112</v>
      </c>
      <c r="E1" s="41" t="s">
        <v>57</v>
      </c>
      <c r="F1" s="42" t="s">
        <v>58</v>
      </c>
      <c r="G1" s="43" t="s">
        <v>0</v>
      </c>
      <c r="H1" s="44" t="s">
        <v>59</v>
      </c>
    </row>
    <row r="2" spans="1:8">
      <c r="A2" s="9" t="s">
        <v>60</v>
      </c>
      <c r="B2" s="38" t="s">
        <v>61</v>
      </c>
      <c r="C2" s="10" t="s">
        <v>62</v>
      </c>
      <c r="D2" s="50">
        <v>44202</v>
      </c>
      <c r="E2" s="10" t="s">
        <v>63</v>
      </c>
      <c r="F2" s="11">
        <v>30</v>
      </c>
      <c r="G2" s="12">
        <v>6600</v>
      </c>
      <c r="H2" s="39">
        <f t="shared" ref="H2:H65" si="0">F2*G2</f>
        <v>198000</v>
      </c>
    </row>
    <row r="3" spans="1:8">
      <c r="A3" s="9" t="s">
        <v>64</v>
      </c>
      <c r="B3" s="38" t="s">
        <v>61</v>
      </c>
      <c r="C3" s="10" t="s">
        <v>62</v>
      </c>
      <c r="D3" s="50">
        <v>44203</v>
      </c>
      <c r="E3" s="10" t="s">
        <v>84</v>
      </c>
      <c r="F3" s="13">
        <v>12</v>
      </c>
      <c r="G3" s="12">
        <v>17500</v>
      </c>
      <c r="H3" s="39">
        <f t="shared" si="0"/>
        <v>210000</v>
      </c>
    </row>
    <row r="4" spans="1:8">
      <c r="A4" s="9" t="s">
        <v>66</v>
      </c>
      <c r="B4" s="38" t="s">
        <v>61</v>
      </c>
      <c r="C4" s="10" t="s">
        <v>67</v>
      </c>
      <c r="D4" s="50">
        <v>44206</v>
      </c>
      <c r="E4" s="10" t="s">
        <v>65</v>
      </c>
      <c r="F4" s="12">
        <v>12</v>
      </c>
      <c r="G4" s="12">
        <v>17500</v>
      </c>
      <c r="H4" s="39">
        <f t="shared" si="0"/>
        <v>210000</v>
      </c>
    </row>
    <row r="5" spans="1:8">
      <c r="A5" s="9" t="s">
        <v>68</v>
      </c>
      <c r="B5" s="38" t="s">
        <v>61</v>
      </c>
      <c r="C5" s="10" t="s">
        <v>62</v>
      </c>
      <c r="D5" s="50">
        <v>44211</v>
      </c>
      <c r="E5" s="10" t="s">
        <v>63</v>
      </c>
      <c r="F5" s="11">
        <v>136</v>
      </c>
      <c r="G5" s="12">
        <v>6600</v>
      </c>
      <c r="H5" s="39">
        <f t="shared" si="0"/>
        <v>897600</v>
      </c>
    </row>
    <row r="6" spans="1:8">
      <c r="A6" s="9" t="s">
        <v>64</v>
      </c>
      <c r="B6" s="38" t="s">
        <v>61</v>
      </c>
      <c r="C6" s="10" t="s">
        <v>67</v>
      </c>
      <c r="D6" s="50">
        <v>44212</v>
      </c>
      <c r="E6" s="10" t="s">
        <v>65</v>
      </c>
      <c r="F6" s="11">
        <v>15</v>
      </c>
      <c r="G6" s="12">
        <v>17500</v>
      </c>
      <c r="H6" s="39">
        <f t="shared" si="0"/>
        <v>262500</v>
      </c>
    </row>
    <row r="7" spans="1:8">
      <c r="A7" s="9" t="s">
        <v>66</v>
      </c>
      <c r="B7" s="38" t="s">
        <v>61</v>
      </c>
      <c r="C7" s="10" t="s">
        <v>69</v>
      </c>
      <c r="D7" s="50">
        <v>44208</v>
      </c>
      <c r="E7" s="10" t="s">
        <v>65</v>
      </c>
      <c r="F7" s="11">
        <v>17</v>
      </c>
      <c r="G7" s="12">
        <v>17500</v>
      </c>
      <c r="H7" s="39">
        <f t="shared" si="0"/>
        <v>297500</v>
      </c>
    </row>
    <row r="8" spans="1:8">
      <c r="A8" s="9" t="s">
        <v>64</v>
      </c>
      <c r="B8" s="38" t="s">
        <v>61</v>
      </c>
      <c r="C8" s="10" t="s">
        <v>69</v>
      </c>
      <c r="D8" s="50">
        <v>44289</v>
      </c>
      <c r="E8" s="10" t="s">
        <v>65</v>
      </c>
      <c r="F8" s="11">
        <v>21</v>
      </c>
      <c r="G8" s="12">
        <v>17500</v>
      </c>
      <c r="H8" s="39">
        <f t="shared" si="0"/>
        <v>367500</v>
      </c>
    </row>
    <row r="9" spans="1:8">
      <c r="A9" s="9" t="s">
        <v>66</v>
      </c>
      <c r="B9" s="38" t="s">
        <v>61</v>
      </c>
      <c r="C9" s="10" t="s">
        <v>62</v>
      </c>
      <c r="D9" s="50">
        <v>44201</v>
      </c>
      <c r="E9" s="10" t="s">
        <v>63</v>
      </c>
      <c r="F9" s="11">
        <v>63</v>
      </c>
      <c r="G9" s="12">
        <v>6600</v>
      </c>
      <c r="H9" s="39">
        <f t="shared" si="0"/>
        <v>415800</v>
      </c>
    </row>
    <row r="10" spans="1:8">
      <c r="A10" s="9" t="s">
        <v>68</v>
      </c>
      <c r="B10" s="38" t="s">
        <v>70</v>
      </c>
      <c r="C10" s="10" t="s">
        <v>67</v>
      </c>
      <c r="D10" s="50">
        <v>44209</v>
      </c>
      <c r="E10" s="10" t="s">
        <v>63</v>
      </c>
      <c r="F10" s="11">
        <v>63</v>
      </c>
      <c r="G10" s="12">
        <v>6600</v>
      </c>
      <c r="H10" s="39">
        <f t="shared" si="0"/>
        <v>415800</v>
      </c>
    </row>
    <row r="11" spans="1:8">
      <c r="A11" s="9" t="s">
        <v>64</v>
      </c>
      <c r="B11" s="38" t="s">
        <v>70</v>
      </c>
      <c r="C11" s="10" t="s">
        <v>69</v>
      </c>
      <c r="D11" s="50">
        <v>44203</v>
      </c>
      <c r="E11" s="10" t="s">
        <v>71</v>
      </c>
      <c r="F11" s="11">
        <v>59</v>
      </c>
      <c r="G11" s="13">
        <v>7400</v>
      </c>
      <c r="H11" s="39">
        <f t="shared" si="0"/>
        <v>436600</v>
      </c>
    </row>
    <row r="12" spans="1:8">
      <c r="A12" s="9" t="s">
        <v>64</v>
      </c>
      <c r="B12" s="38" t="s">
        <v>70</v>
      </c>
      <c r="C12" s="10" t="s">
        <v>62</v>
      </c>
      <c r="D12" s="50">
        <v>44216</v>
      </c>
      <c r="E12" s="10" t="s">
        <v>71</v>
      </c>
      <c r="F12" s="12">
        <v>63</v>
      </c>
      <c r="G12" s="13">
        <v>7400</v>
      </c>
      <c r="H12" s="39">
        <f t="shared" si="0"/>
        <v>466200</v>
      </c>
    </row>
    <row r="13" spans="1:8">
      <c r="A13" s="9" t="s">
        <v>64</v>
      </c>
      <c r="B13" s="38" t="s">
        <v>70</v>
      </c>
      <c r="C13" s="10" t="s">
        <v>62</v>
      </c>
      <c r="D13" s="50">
        <v>44221</v>
      </c>
      <c r="E13" s="10" t="s">
        <v>72</v>
      </c>
      <c r="F13" s="12">
        <v>52</v>
      </c>
      <c r="G13" s="13">
        <v>9100</v>
      </c>
      <c r="H13" s="39">
        <f t="shared" si="0"/>
        <v>473200</v>
      </c>
    </row>
    <row r="14" spans="1:8">
      <c r="A14" s="9" t="s">
        <v>60</v>
      </c>
      <c r="B14" s="38" t="s">
        <v>70</v>
      </c>
      <c r="C14" s="10" t="s">
        <v>73</v>
      </c>
      <c r="D14" s="50">
        <v>44211</v>
      </c>
      <c r="E14" s="10" t="s">
        <v>63</v>
      </c>
      <c r="F14" s="11">
        <v>72</v>
      </c>
      <c r="G14" s="12">
        <v>6600</v>
      </c>
      <c r="H14" s="39">
        <f t="shared" si="0"/>
        <v>475200</v>
      </c>
    </row>
    <row r="15" spans="1:8">
      <c r="A15" s="9" t="s">
        <v>68</v>
      </c>
      <c r="B15" s="38" t="s">
        <v>70</v>
      </c>
      <c r="C15" s="10" t="s">
        <v>69</v>
      </c>
      <c r="D15" s="50">
        <v>44223</v>
      </c>
      <c r="E15" s="10" t="s">
        <v>63</v>
      </c>
      <c r="F15" s="11">
        <v>75</v>
      </c>
      <c r="G15" s="12">
        <v>6600</v>
      </c>
      <c r="H15" s="39">
        <f t="shared" si="0"/>
        <v>495000</v>
      </c>
    </row>
    <row r="16" spans="1:8">
      <c r="A16" s="9" t="s">
        <v>60</v>
      </c>
      <c r="B16" s="38" t="s">
        <v>70</v>
      </c>
      <c r="C16" s="10" t="s">
        <v>67</v>
      </c>
      <c r="D16" s="50">
        <v>44225</v>
      </c>
      <c r="E16" s="10" t="s">
        <v>63</v>
      </c>
      <c r="F16" s="11">
        <v>76</v>
      </c>
      <c r="G16" s="12">
        <v>6600</v>
      </c>
      <c r="H16" s="39">
        <f t="shared" si="0"/>
        <v>501600</v>
      </c>
    </row>
    <row r="17" spans="1:8">
      <c r="A17" s="9" t="s">
        <v>66</v>
      </c>
      <c r="B17" s="38" t="s">
        <v>70</v>
      </c>
      <c r="C17" s="10" t="s">
        <v>62</v>
      </c>
      <c r="D17" s="50">
        <v>44226</v>
      </c>
      <c r="E17" s="10" t="s">
        <v>65</v>
      </c>
      <c r="F17" s="11">
        <v>29</v>
      </c>
      <c r="G17" s="12">
        <v>17500</v>
      </c>
      <c r="H17" s="39">
        <f t="shared" si="0"/>
        <v>507500</v>
      </c>
    </row>
    <row r="18" spans="1:8">
      <c r="A18" s="9" t="s">
        <v>60</v>
      </c>
      <c r="B18" s="38" t="s">
        <v>70</v>
      </c>
      <c r="C18" s="10" t="s">
        <v>69</v>
      </c>
      <c r="D18" s="50">
        <v>44229</v>
      </c>
      <c r="E18" s="10" t="s">
        <v>65</v>
      </c>
      <c r="F18" s="11">
        <v>31</v>
      </c>
      <c r="G18" s="12">
        <v>17500</v>
      </c>
      <c r="H18" s="39">
        <f t="shared" si="0"/>
        <v>542500</v>
      </c>
    </row>
    <row r="19" spans="1:8">
      <c r="A19" s="9" t="s">
        <v>68</v>
      </c>
      <c r="B19" s="38" t="s">
        <v>70</v>
      </c>
      <c r="C19" s="10" t="s">
        <v>73</v>
      </c>
      <c r="D19" s="50">
        <v>44230</v>
      </c>
      <c r="E19" s="10" t="s">
        <v>63</v>
      </c>
      <c r="F19" s="11">
        <v>87</v>
      </c>
      <c r="G19" s="12">
        <v>6600</v>
      </c>
      <c r="H19" s="39">
        <f t="shared" si="0"/>
        <v>574200</v>
      </c>
    </row>
    <row r="20" spans="1:8">
      <c r="A20" s="9" t="s">
        <v>66</v>
      </c>
      <c r="B20" s="38" t="s">
        <v>70</v>
      </c>
      <c r="C20" s="10" t="s">
        <v>67</v>
      </c>
      <c r="D20" s="50">
        <v>44231</v>
      </c>
      <c r="E20" s="10" t="s">
        <v>63</v>
      </c>
      <c r="F20" s="11">
        <v>94</v>
      </c>
      <c r="G20" s="12">
        <v>6600</v>
      </c>
      <c r="H20" s="39">
        <f t="shared" si="0"/>
        <v>620400</v>
      </c>
    </row>
    <row r="21" spans="1:8">
      <c r="A21" s="9" t="s">
        <v>66</v>
      </c>
      <c r="B21" s="38" t="s">
        <v>61</v>
      </c>
      <c r="C21" s="10" t="s">
        <v>73</v>
      </c>
      <c r="D21" s="50">
        <v>44233</v>
      </c>
      <c r="E21" s="10" t="s">
        <v>63</v>
      </c>
      <c r="F21" s="11">
        <v>95</v>
      </c>
      <c r="G21" s="12">
        <v>6600</v>
      </c>
      <c r="H21" s="39">
        <f t="shared" si="0"/>
        <v>627000</v>
      </c>
    </row>
    <row r="22" spans="1:8">
      <c r="A22" s="9" t="s">
        <v>60</v>
      </c>
      <c r="B22" s="38" t="s">
        <v>61</v>
      </c>
      <c r="C22" s="10" t="s">
        <v>67</v>
      </c>
      <c r="D22" s="50">
        <v>44234</v>
      </c>
      <c r="E22" s="10" t="s">
        <v>65</v>
      </c>
      <c r="F22" s="11">
        <v>37</v>
      </c>
      <c r="G22" s="12">
        <v>17500</v>
      </c>
      <c r="H22" s="39">
        <f t="shared" si="0"/>
        <v>647500</v>
      </c>
    </row>
    <row r="23" spans="1:8">
      <c r="A23" s="9" t="s">
        <v>66</v>
      </c>
      <c r="B23" s="38" t="s">
        <v>61</v>
      </c>
      <c r="C23" s="10" t="s">
        <v>69</v>
      </c>
      <c r="D23" s="50">
        <v>44231</v>
      </c>
      <c r="E23" s="10" t="s">
        <v>63</v>
      </c>
      <c r="F23" s="11">
        <v>99</v>
      </c>
      <c r="G23" s="12">
        <v>6600</v>
      </c>
      <c r="H23" s="39">
        <f t="shared" si="0"/>
        <v>653400</v>
      </c>
    </row>
    <row r="24" spans="1:8">
      <c r="A24" s="9" t="s">
        <v>64</v>
      </c>
      <c r="B24" s="38" t="s">
        <v>74</v>
      </c>
      <c r="C24" s="10" t="s">
        <v>62</v>
      </c>
      <c r="D24" s="50">
        <v>44236</v>
      </c>
      <c r="E24" s="10" t="s">
        <v>63</v>
      </c>
      <c r="F24" s="11">
        <v>99</v>
      </c>
      <c r="G24" s="12">
        <v>6600</v>
      </c>
      <c r="H24" s="39">
        <f t="shared" si="0"/>
        <v>653400</v>
      </c>
    </row>
    <row r="25" spans="1:8">
      <c r="A25" s="9" t="s">
        <v>60</v>
      </c>
      <c r="B25" s="38" t="s">
        <v>74</v>
      </c>
      <c r="C25" s="10" t="s">
        <v>62</v>
      </c>
      <c r="D25" s="50">
        <v>44299</v>
      </c>
      <c r="E25" s="10" t="s">
        <v>65</v>
      </c>
      <c r="F25" s="12">
        <v>38</v>
      </c>
      <c r="G25" s="12">
        <v>17500</v>
      </c>
      <c r="H25" s="39">
        <f t="shared" si="0"/>
        <v>665000</v>
      </c>
    </row>
    <row r="26" spans="1:8">
      <c r="A26" s="9" t="s">
        <v>64</v>
      </c>
      <c r="B26" s="38" t="s">
        <v>74</v>
      </c>
      <c r="C26" s="10" t="s">
        <v>69</v>
      </c>
      <c r="D26" s="50">
        <v>44245</v>
      </c>
      <c r="E26" s="10" t="s">
        <v>63</v>
      </c>
      <c r="F26" s="11">
        <v>108</v>
      </c>
      <c r="G26" s="12">
        <v>6600</v>
      </c>
      <c r="H26" s="39">
        <f t="shared" si="0"/>
        <v>712800</v>
      </c>
    </row>
    <row r="27" spans="1:8">
      <c r="A27" s="9" t="s">
        <v>64</v>
      </c>
      <c r="B27" s="38" t="s">
        <v>74</v>
      </c>
      <c r="C27" s="10" t="s">
        <v>67</v>
      </c>
      <c r="D27" s="50">
        <v>44290</v>
      </c>
      <c r="E27" s="10" t="s">
        <v>63</v>
      </c>
      <c r="F27" s="11">
        <v>108</v>
      </c>
      <c r="G27" s="12">
        <v>6600</v>
      </c>
      <c r="H27" s="39">
        <f t="shared" si="0"/>
        <v>712800</v>
      </c>
    </row>
    <row r="28" spans="1:8">
      <c r="A28" s="9" t="s">
        <v>64</v>
      </c>
      <c r="B28" s="38" t="s">
        <v>74</v>
      </c>
      <c r="C28" s="10" t="s">
        <v>73</v>
      </c>
      <c r="D28" s="50">
        <v>44249</v>
      </c>
      <c r="E28" s="10" t="s">
        <v>63</v>
      </c>
      <c r="F28" s="11">
        <v>109</v>
      </c>
      <c r="G28" s="12">
        <v>6600</v>
      </c>
      <c r="H28" s="39">
        <f t="shared" si="0"/>
        <v>719400</v>
      </c>
    </row>
    <row r="29" spans="1:8">
      <c r="A29" s="9" t="s">
        <v>66</v>
      </c>
      <c r="B29" s="38" t="s">
        <v>61</v>
      </c>
      <c r="C29" s="10" t="s">
        <v>67</v>
      </c>
      <c r="D29" s="50">
        <v>44255</v>
      </c>
      <c r="E29" s="10" t="s">
        <v>71</v>
      </c>
      <c r="F29" s="13">
        <v>101</v>
      </c>
      <c r="G29" s="13">
        <v>7400</v>
      </c>
      <c r="H29" s="39">
        <f t="shared" si="0"/>
        <v>747400</v>
      </c>
    </row>
    <row r="30" spans="1:8">
      <c r="A30" s="9" t="s">
        <v>66</v>
      </c>
      <c r="B30" s="38" t="s">
        <v>61</v>
      </c>
      <c r="C30" s="10" t="s">
        <v>73</v>
      </c>
      <c r="D30" s="50">
        <v>44252</v>
      </c>
      <c r="E30" s="10" t="s">
        <v>65</v>
      </c>
      <c r="F30" s="11">
        <v>43</v>
      </c>
      <c r="G30" s="12">
        <v>17500</v>
      </c>
      <c r="H30" s="39">
        <f t="shared" si="0"/>
        <v>752500</v>
      </c>
    </row>
    <row r="31" spans="1:8">
      <c r="A31" s="9" t="s">
        <v>68</v>
      </c>
      <c r="B31" s="38" t="s">
        <v>61</v>
      </c>
      <c r="C31" s="10" t="s">
        <v>69</v>
      </c>
      <c r="D31" s="50">
        <v>44243</v>
      </c>
      <c r="E31" s="10" t="s">
        <v>71</v>
      </c>
      <c r="F31" s="12">
        <v>104</v>
      </c>
      <c r="G31" s="13">
        <v>7400</v>
      </c>
      <c r="H31" s="39">
        <f t="shared" si="0"/>
        <v>769600</v>
      </c>
    </row>
    <row r="32" spans="1:8">
      <c r="A32" s="9" t="s">
        <v>64</v>
      </c>
      <c r="B32" s="38" t="s">
        <v>61</v>
      </c>
      <c r="C32" s="10" t="s">
        <v>73</v>
      </c>
      <c r="D32" s="50">
        <v>44242</v>
      </c>
      <c r="E32" s="10" t="s">
        <v>71</v>
      </c>
      <c r="F32" s="11">
        <v>106</v>
      </c>
      <c r="G32" s="13">
        <v>7400</v>
      </c>
      <c r="H32" s="39">
        <f t="shared" si="0"/>
        <v>784400</v>
      </c>
    </row>
    <row r="33" spans="1:8">
      <c r="A33" s="9" t="s">
        <v>68</v>
      </c>
      <c r="B33" s="38" t="s">
        <v>61</v>
      </c>
      <c r="C33" s="10" t="s">
        <v>67</v>
      </c>
      <c r="D33" s="50">
        <v>44233</v>
      </c>
      <c r="E33" s="10" t="s">
        <v>71</v>
      </c>
      <c r="F33" s="11">
        <v>106</v>
      </c>
      <c r="G33" s="13">
        <v>7400</v>
      </c>
      <c r="H33" s="39">
        <f t="shared" si="0"/>
        <v>784400</v>
      </c>
    </row>
    <row r="34" spans="1:8">
      <c r="A34" s="9" t="s">
        <v>68</v>
      </c>
      <c r="B34" s="38" t="s">
        <v>61</v>
      </c>
      <c r="C34" s="10" t="s">
        <v>62</v>
      </c>
      <c r="D34" s="50">
        <v>44260</v>
      </c>
      <c r="E34" s="10" t="s">
        <v>65</v>
      </c>
      <c r="F34" s="12">
        <v>48</v>
      </c>
      <c r="G34" s="12">
        <v>17500</v>
      </c>
      <c r="H34" s="39">
        <f t="shared" si="0"/>
        <v>840000</v>
      </c>
    </row>
    <row r="35" spans="1:8">
      <c r="A35" s="9" t="s">
        <v>66</v>
      </c>
      <c r="B35" s="38" t="s">
        <v>74</v>
      </c>
      <c r="C35" s="10" t="s">
        <v>69</v>
      </c>
      <c r="D35" s="50">
        <v>44258</v>
      </c>
      <c r="E35" s="10" t="s">
        <v>71</v>
      </c>
      <c r="F35" s="11">
        <v>117</v>
      </c>
      <c r="G35" s="13">
        <v>7400</v>
      </c>
      <c r="H35" s="39">
        <f t="shared" si="0"/>
        <v>865800</v>
      </c>
    </row>
    <row r="36" spans="1:8">
      <c r="A36" s="9" t="s">
        <v>60</v>
      </c>
      <c r="B36" s="38" t="s">
        <v>74</v>
      </c>
      <c r="C36" s="10" t="s">
        <v>73</v>
      </c>
      <c r="D36" s="50">
        <v>44263</v>
      </c>
      <c r="E36" s="10" t="s">
        <v>65</v>
      </c>
      <c r="F36" s="11">
        <v>50</v>
      </c>
      <c r="G36" s="12">
        <v>17500</v>
      </c>
      <c r="H36" s="39">
        <f t="shared" si="0"/>
        <v>875000</v>
      </c>
    </row>
    <row r="37" spans="1:8">
      <c r="A37" s="9" t="s">
        <v>68</v>
      </c>
      <c r="B37" s="38" t="s">
        <v>74</v>
      </c>
      <c r="C37" s="10" t="s">
        <v>69</v>
      </c>
      <c r="D37" s="50">
        <v>44264</v>
      </c>
      <c r="E37" s="10" t="s">
        <v>65</v>
      </c>
      <c r="F37" s="11">
        <v>50</v>
      </c>
      <c r="G37" s="12">
        <v>17500</v>
      </c>
      <c r="H37" s="39">
        <f t="shared" si="0"/>
        <v>875000</v>
      </c>
    </row>
    <row r="38" spans="1:8">
      <c r="A38" s="9" t="s">
        <v>68</v>
      </c>
      <c r="B38" s="38" t="s">
        <v>74</v>
      </c>
      <c r="C38" s="10" t="s">
        <v>67</v>
      </c>
      <c r="D38" s="50">
        <v>44265</v>
      </c>
      <c r="E38" s="10" t="s">
        <v>65</v>
      </c>
      <c r="F38" s="13">
        <v>50</v>
      </c>
      <c r="G38" s="12">
        <v>17500</v>
      </c>
      <c r="H38" s="39">
        <f t="shared" si="0"/>
        <v>875000</v>
      </c>
    </row>
    <row r="39" spans="1:8">
      <c r="A39" s="9" t="s">
        <v>60</v>
      </c>
      <c r="B39" s="38" t="s">
        <v>74</v>
      </c>
      <c r="C39" s="10" t="s">
        <v>69</v>
      </c>
      <c r="D39" s="50">
        <v>44270</v>
      </c>
      <c r="E39" s="10" t="s">
        <v>63</v>
      </c>
      <c r="F39" s="11">
        <v>140</v>
      </c>
      <c r="G39" s="12">
        <v>6600</v>
      </c>
      <c r="H39" s="39">
        <f t="shared" si="0"/>
        <v>924000</v>
      </c>
    </row>
    <row r="40" spans="1:8">
      <c r="A40" s="9" t="s">
        <v>64</v>
      </c>
      <c r="B40" s="38" t="s">
        <v>74</v>
      </c>
      <c r="C40" s="10" t="s">
        <v>73</v>
      </c>
      <c r="D40" s="50">
        <v>44265</v>
      </c>
      <c r="E40" s="10" t="s">
        <v>65</v>
      </c>
      <c r="F40" s="11">
        <v>54</v>
      </c>
      <c r="G40" s="12">
        <v>17500</v>
      </c>
      <c r="H40" s="39">
        <f t="shared" si="0"/>
        <v>945000</v>
      </c>
    </row>
    <row r="41" spans="1:8">
      <c r="A41" s="9" t="s">
        <v>66</v>
      </c>
      <c r="B41" s="38" t="s">
        <v>74</v>
      </c>
      <c r="C41" s="10" t="s">
        <v>73</v>
      </c>
      <c r="D41" s="50">
        <v>44275</v>
      </c>
      <c r="E41" s="10" t="s">
        <v>71</v>
      </c>
      <c r="F41" s="12">
        <v>131</v>
      </c>
      <c r="G41" s="13">
        <v>7400</v>
      </c>
      <c r="H41" s="39">
        <f t="shared" si="0"/>
        <v>969400</v>
      </c>
    </row>
    <row r="42" spans="1:8">
      <c r="A42" s="9" t="s">
        <v>68</v>
      </c>
      <c r="B42" s="38" t="s">
        <v>74</v>
      </c>
      <c r="C42" s="10" t="s">
        <v>73</v>
      </c>
      <c r="D42" s="50">
        <v>44277</v>
      </c>
      <c r="E42" s="10" t="s">
        <v>65</v>
      </c>
      <c r="F42" s="12">
        <v>59</v>
      </c>
      <c r="G42" s="12">
        <v>17500</v>
      </c>
      <c r="H42" s="39">
        <f t="shared" si="0"/>
        <v>1032500</v>
      </c>
    </row>
    <row r="43" spans="1:8">
      <c r="A43" s="9" t="s">
        <v>66</v>
      </c>
      <c r="B43" s="38" t="s">
        <v>74</v>
      </c>
      <c r="C43" s="10" t="s">
        <v>73</v>
      </c>
      <c r="D43" s="50">
        <v>44260</v>
      </c>
      <c r="E43" s="10" t="s">
        <v>72</v>
      </c>
      <c r="F43" s="11">
        <v>130</v>
      </c>
      <c r="G43" s="13">
        <v>9100</v>
      </c>
      <c r="H43" s="39">
        <f t="shared" si="0"/>
        <v>1183000</v>
      </c>
    </row>
    <row r="44" spans="1:8">
      <c r="A44" s="9" t="s">
        <v>64</v>
      </c>
      <c r="B44" s="38" t="s">
        <v>70</v>
      </c>
      <c r="C44" s="10" t="s">
        <v>67</v>
      </c>
      <c r="D44" s="50">
        <v>44272</v>
      </c>
      <c r="E44" s="10" t="s">
        <v>71</v>
      </c>
      <c r="F44" s="11">
        <v>160</v>
      </c>
      <c r="G44" s="13">
        <v>7400</v>
      </c>
      <c r="H44" s="39">
        <f t="shared" si="0"/>
        <v>1184000</v>
      </c>
    </row>
    <row r="45" spans="1:8">
      <c r="A45" s="9" t="s">
        <v>60</v>
      </c>
      <c r="B45" s="38" t="s">
        <v>70</v>
      </c>
      <c r="C45" s="10" t="s">
        <v>69</v>
      </c>
      <c r="D45" s="50">
        <v>44274</v>
      </c>
      <c r="E45" s="10" t="s">
        <v>71</v>
      </c>
      <c r="F45" s="11">
        <v>168</v>
      </c>
      <c r="G45" s="13">
        <v>7400</v>
      </c>
      <c r="H45" s="39">
        <f t="shared" si="0"/>
        <v>1243200</v>
      </c>
    </row>
    <row r="46" spans="1:8">
      <c r="A46" s="9" t="s">
        <v>66</v>
      </c>
      <c r="B46" s="38" t="s">
        <v>70</v>
      </c>
      <c r="C46" s="10" t="s">
        <v>69</v>
      </c>
      <c r="D46" s="50">
        <v>44282</v>
      </c>
      <c r="E46" s="10" t="s">
        <v>72</v>
      </c>
      <c r="F46" s="11">
        <v>147</v>
      </c>
      <c r="G46" s="13">
        <v>9100</v>
      </c>
      <c r="H46" s="39">
        <f t="shared" si="0"/>
        <v>1337700</v>
      </c>
    </row>
    <row r="47" spans="1:8">
      <c r="A47" s="9" t="s">
        <v>66</v>
      </c>
      <c r="B47" s="38" t="s">
        <v>70</v>
      </c>
      <c r="C47" s="10" t="s">
        <v>62</v>
      </c>
      <c r="D47" s="50">
        <v>44268</v>
      </c>
      <c r="E47" s="10" t="s">
        <v>71</v>
      </c>
      <c r="F47" s="12">
        <v>203</v>
      </c>
      <c r="G47" s="13">
        <v>7400</v>
      </c>
      <c r="H47" s="39">
        <f t="shared" si="0"/>
        <v>1502200</v>
      </c>
    </row>
    <row r="48" spans="1:8">
      <c r="A48" s="9" t="s">
        <v>68</v>
      </c>
      <c r="B48" s="38" t="s">
        <v>70</v>
      </c>
      <c r="C48" s="10" t="s">
        <v>62</v>
      </c>
      <c r="D48" s="50">
        <v>44266</v>
      </c>
      <c r="E48" s="10" t="s">
        <v>71</v>
      </c>
      <c r="F48" s="13">
        <v>206</v>
      </c>
      <c r="G48" s="13">
        <v>7400</v>
      </c>
      <c r="H48" s="39">
        <f t="shared" si="0"/>
        <v>1524400</v>
      </c>
    </row>
    <row r="49" spans="1:8">
      <c r="A49" s="9" t="s">
        <v>66</v>
      </c>
      <c r="B49" s="38" t="s">
        <v>61</v>
      </c>
      <c r="C49" s="10" t="s">
        <v>62</v>
      </c>
      <c r="D49" s="50">
        <v>44265</v>
      </c>
      <c r="E49" s="10" t="s">
        <v>72</v>
      </c>
      <c r="F49" s="11">
        <v>170</v>
      </c>
      <c r="G49" s="13">
        <v>9100</v>
      </c>
      <c r="H49" s="39">
        <f t="shared" si="0"/>
        <v>1547000</v>
      </c>
    </row>
    <row r="50" spans="1:8">
      <c r="A50" s="9" t="s">
        <v>60</v>
      </c>
      <c r="B50" s="38" t="s">
        <v>61</v>
      </c>
      <c r="C50" s="10" t="s">
        <v>62</v>
      </c>
      <c r="D50" s="50">
        <v>44287</v>
      </c>
      <c r="E50" s="10" t="s">
        <v>71</v>
      </c>
      <c r="F50" s="12">
        <v>218</v>
      </c>
      <c r="G50" s="13">
        <v>7400</v>
      </c>
      <c r="H50" s="39">
        <f t="shared" si="0"/>
        <v>1613200</v>
      </c>
    </row>
    <row r="51" spans="1:8">
      <c r="A51" s="9" t="s">
        <v>64</v>
      </c>
      <c r="B51" s="38" t="s">
        <v>61</v>
      </c>
      <c r="C51" s="10" t="s">
        <v>73</v>
      </c>
      <c r="D51" s="50">
        <v>44291</v>
      </c>
      <c r="E51" s="10" t="s">
        <v>72</v>
      </c>
      <c r="F51" s="11">
        <v>188</v>
      </c>
      <c r="G51" s="13">
        <v>9100</v>
      </c>
      <c r="H51" s="39">
        <f t="shared" si="0"/>
        <v>1710800</v>
      </c>
    </row>
    <row r="52" spans="1:8">
      <c r="A52" s="9" t="s">
        <v>68</v>
      </c>
      <c r="B52" s="38" t="s">
        <v>61</v>
      </c>
      <c r="C52" s="10" t="s">
        <v>73</v>
      </c>
      <c r="D52" s="50">
        <v>44304</v>
      </c>
      <c r="E52" s="10" t="s">
        <v>71</v>
      </c>
      <c r="F52" s="12">
        <v>245</v>
      </c>
      <c r="G52" s="13">
        <v>7400</v>
      </c>
      <c r="H52" s="39">
        <f t="shared" si="0"/>
        <v>1813000</v>
      </c>
    </row>
    <row r="53" spans="1:8">
      <c r="A53" s="9" t="s">
        <v>60</v>
      </c>
      <c r="B53" s="38" t="s">
        <v>61</v>
      </c>
      <c r="C53" s="10" t="s">
        <v>62</v>
      </c>
      <c r="D53" s="50">
        <v>44294</v>
      </c>
      <c r="E53" s="10" t="s">
        <v>72</v>
      </c>
      <c r="F53" s="12">
        <v>200</v>
      </c>
      <c r="G53" s="13">
        <v>9100</v>
      </c>
      <c r="H53" s="39">
        <f t="shared" si="0"/>
        <v>1820000</v>
      </c>
    </row>
    <row r="54" spans="1:8">
      <c r="A54" s="9" t="s">
        <v>60</v>
      </c>
      <c r="B54" s="38" t="s">
        <v>61</v>
      </c>
      <c r="C54" s="10" t="s">
        <v>73</v>
      </c>
      <c r="D54" s="50">
        <v>44306</v>
      </c>
      <c r="E54" s="10" t="s">
        <v>71</v>
      </c>
      <c r="F54" s="11">
        <v>248</v>
      </c>
      <c r="G54" s="13">
        <v>7400</v>
      </c>
      <c r="H54" s="39">
        <f t="shared" si="0"/>
        <v>1835200</v>
      </c>
    </row>
    <row r="55" spans="1:8">
      <c r="A55" s="9" t="s">
        <v>60</v>
      </c>
      <c r="B55" s="38" t="s">
        <v>74</v>
      </c>
      <c r="C55" s="10" t="s">
        <v>67</v>
      </c>
      <c r="D55" s="50">
        <v>44308</v>
      </c>
      <c r="E55" s="10" t="s">
        <v>71</v>
      </c>
      <c r="F55" s="11">
        <v>256</v>
      </c>
      <c r="G55" s="13">
        <v>7400</v>
      </c>
      <c r="H55" s="39">
        <f t="shared" si="0"/>
        <v>1894400</v>
      </c>
    </row>
    <row r="56" spans="1:8">
      <c r="A56" s="9" t="s">
        <v>64</v>
      </c>
      <c r="B56" s="38" t="s">
        <v>74</v>
      </c>
      <c r="C56" s="10" t="s">
        <v>69</v>
      </c>
      <c r="D56" s="50">
        <v>44301</v>
      </c>
      <c r="E56" s="10" t="s">
        <v>72</v>
      </c>
      <c r="F56" s="11">
        <v>230</v>
      </c>
      <c r="G56" s="13">
        <v>9100</v>
      </c>
      <c r="H56" s="39">
        <f t="shared" si="0"/>
        <v>2093000</v>
      </c>
    </row>
    <row r="57" spans="1:8">
      <c r="A57" s="9" t="s">
        <v>68</v>
      </c>
      <c r="B57" s="38" t="s">
        <v>74</v>
      </c>
      <c r="C57" s="10" t="s">
        <v>62</v>
      </c>
      <c r="D57" s="50">
        <v>44230</v>
      </c>
      <c r="E57" s="10" t="s">
        <v>72</v>
      </c>
      <c r="F57" s="12">
        <v>252</v>
      </c>
      <c r="G57" s="13">
        <v>9100</v>
      </c>
      <c r="H57" s="39">
        <f t="shared" si="0"/>
        <v>2293200</v>
      </c>
    </row>
    <row r="58" spans="1:8">
      <c r="A58" s="9" t="s">
        <v>60</v>
      </c>
      <c r="B58" s="38" t="s">
        <v>74</v>
      </c>
      <c r="C58" s="10" t="s">
        <v>69</v>
      </c>
      <c r="D58" s="50">
        <v>44288</v>
      </c>
      <c r="E58" s="10" t="s">
        <v>72</v>
      </c>
      <c r="F58" s="11">
        <v>261</v>
      </c>
      <c r="G58" s="13">
        <v>9100</v>
      </c>
      <c r="H58" s="39">
        <f t="shared" si="0"/>
        <v>2375100</v>
      </c>
    </row>
    <row r="59" spans="1:8">
      <c r="A59" s="9" t="s">
        <v>60</v>
      </c>
      <c r="B59" s="38" t="s">
        <v>70</v>
      </c>
      <c r="C59" s="10" t="s">
        <v>73</v>
      </c>
      <c r="D59" s="50">
        <v>44305</v>
      </c>
      <c r="E59" s="10" t="s">
        <v>72</v>
      </c>
      <c r="F59" s="12">
        <v>320</v>
      </c>
      <c r="G59" s="13">
        <v>9100</v>
      </c>
      <c r="H59" s="39">
        <f t="shared" si="0"/>
        <v>2912000</v>
      </c>
    </row>
    <row r="60" spans="1:8">
      <c r="A60" s="9" t="s">
        <v>64</v>
      </c>
      <c r="B60" s="38" t="s">
        <v>70</v>
      </c>
      <c r="C60" s="10" t="s">
        <v>67</v>
      </c>
      <c r="D60" s="50">
        <v>44308</v>
      </c>
      <c r="E60" s="10" t="s">
        <v>72</v>
      </c>
      <c r="F60" s="11">
        <v>343</v>
      </c>
      <c r="G60" s="13">
        <v>9100</v>
      </c>
      <c r="H60" s="39">
        <f t="shared" si="0"/>
        <v>3121300</v>
      </c>
    </row>
    <row r="61" spans="1:8">
      <c r="A61" s="9" t="s">
        <v>68</v>
      </c>
      <c r="B61" s="38" t="s">
        <v>70</v>
      </c>
      <c r="C61" s="10" t="s">
        <v>69</v>
      </c>
      <c r="D61" s="50">
        <v>44309</v>
      </c>
      <c r="E61" s="10" t="s">
        <v>72</v>
      </c>
      <c r="F61" s="13">
        <v>419</v>
      </c>
      <c r="G61" s="13">
        <v>9100</v>
      </c>
      <c r="H61" s="39">
        <f t="shared" si="0"/>
        <v>3812900</v>
      </c>
    </row>
    <row r="62" spans="1:8">
      <c r="A62" s="9" t="s">
        <v>68</v>
      </c>
      <c r="B62" s="38" t="s">
        <v>70</v>
      </c>
      <c r="C62" s="10" t="s">
        <v>73</v>
      </c>
      <c r="D62" s="50">
        <v>44313</v>
      </c>
      <c r="E62" s="10" t="s">
        <v>72</v>
      </c>
      <c r="F62" s="13">
        <v>420</v>
      </c>
      <c r="G62" s="13">
        <v>9100</v>
      </c>
      <c r="H62" s="39">
        <f t="shared" si="0"/>
        <v>3822000</v>
      </c>
    </row>
    <row r="63" spans="1:8">
      <c r="A63" s="9" t="s">
        <v>66</v>
      </c>
      <c r="B63" s="38" t="s">
        <v>70</v>
      </c>
      <c r="C63" s="10" t="s">
        <v>67</v>
      </c>
      <c r="D63" s="50">
        <v>44297</v>
      </c>
      <c r="E63" s="10" t="s">
        <v>72</v>
      </c>
      <c r="F63" s="12">
        <v>506</v>
      </c>
      <c r="G63" s="13">
        <v>9100</v>
      </c>
      <c r="H63" s="39">
        <f t="shared" si="0"/>
        <v>4604600</v>
      </c>
    </row>
    <row r="64" spans="1:8">
      <c r="A64" s="9" t="s">
        <v>60</v>
      </c>
      <c r="B64" s="38" t="s">
        <v>70</v>
      </c>
      <c r="C64" s="10" t="s">
        <v>67</v>
      </c>
      <c r="D64" s="50">
        <v>44301</v>
      </c>
      <c r="E64" s="10" t="s">
        <v>72</v>
      </c>
      <c r="F64" s="12">
        <v>507</v>
      </c>
      <c r="G64" s="13">
        <v>9100</v>
      </c>
      <c r="H64" s="39">
        <f t="shared" si="0"/>
        <v>4613700</v>
      </c>
    </row>
    <row r="65" spans="1:8">
      <c r="A65" s="9" t="s">
        <v>68</v>
      </c>
      <c r="B65" s="45" t="s">
        <v>70</v>
      </c>
      <c r="C65" s="46" t="s">
        <v>67</v>
      </c>
      <c r="D65" s="51">
        <v>44302</v>
      </c>
      <c r="E65" s="46" t="s">
        <v>72</v>
      </c>
      <c r="F65" s="47">
        <v>518</v>
      </c>
      <c r="G65" s="48">
        <v>9100</v>
      </c>
      <c r="H65" s="49">
        <f t="shared" si="0"/>
        <v>4713800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고급필터</vt:lpstr>
      <vt:lpstr>부분합</vt:lpstr>
      <vt:lpstr>해찾기1</vt:lpstr>
      <vt:lpstr>해찾기2</vt:lpstr>
      <vt:lpstr>목표값찾기1</vt:lpstr>
      <vt:lpstr>목표값찾기2</vt:lpstr>
      <vt:lpstr>시나리오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hmkangs</dc:creator>
  <cp:lastModifiedBy>hmkang</cp:lastModifiedBy>
  <dcterms:created xsi:type="dcterms:W3CDTF">2009-09-23T05:30:58Z</dcterms:created>
  <dcterms:modified xsi:type="dcterms:W3CDTF">2021-05-18T04:58:34Z</dcterms:modified>
</cp:coreProperties>
</file>