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d4f7f7812a88fc/excel/example/"/>
    </mc:Choice>
  </mc:AlternateContent>
  <xr:revisionPtr revIDLastSave="2236" documentId="13_ncr:1_{685A19D9-D895-411E-A946-E3922E773018}" xr6:coauthVersionLast="47" xr6:coauthVersionMax="47" xr10:uidLastSave="{0B0578CE-F0A1-445D-B0FC-243B472E2D14}"/>
  <bookViews>
    <workbookView xWindow="-120" yWindow="-120" windowWidth="29040" windowHeight="15840" activeTab="1" xr2:uid="{00000000-000D-0000-FFFF-FFFF00000000}"/>
  </bookViews>
  <sheets>
    <sheet name="고급필터" sheetId="1" r:id="rId1"/>
    <sheet name="부분합" sheetId="11" r:id="rId2"/>
    <sheet name="해찾기1" sheetId="3" r:id="rId3"/>
    <sheet name="해찾기2" sheetId="9" r:id="rId4"/>
    <sheet name="목표값찾기1" sheetId="6" r:id="rId5"/>
    <sheet name="목표값찾기2" sheetId="5" r:id="rId6"/>
    <sheet name="목표값3" sheetId="12" r:id="rId7"/>
    <sheet name="목표값4" sheetId="13" r:id="rId8"/>
    <sheet name="시나리오" sheetId="8" r:id="rId9"/>
    <sheet name="Sheet1" sheetId="14" r:id="rId10"/>
    <sheet name="피벗테이블" sheetId="7" r:id="rId11"/>
    <sheet name="설문조사결과" sheetId="10" r:id="rId12"/>
  </sheets>
  <definedNames>
    <definedName name="_xlnm._FilterDatabase" localSheetId="0" hidden="1">고급필터!$A$1:$D$9</definedName>
    <definedName name="_xlnm.Criteria" localSheetId="0">고급필터!$F$1:$I$3</definedName>
    <definedName name="_xlnm.Extract" localSheetId="0">고급필터!$F$9:$I$9</definedName>
    <definedName name="solver_adj" localSheetId="2" hidden="1">해찾기1!$B$4:$F$8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2147483647</definedName>
    <definedName name="solver_lhs1" localSheetId="2" hidden="1">해찾기1!$B$4:$F$8</definedName>
    <definedName name="solver_lhs1" localSheetId="3" hidden="1">해찾기2!$D$4:$D$9</definedName>
    <definedName name="solver_lhs2" localSheetId="2" hidden="1">해찾기1!$B$4:$F$8</definedName>
    <definedName name="solver_lhs2" localSheetId="3" hidden="1">해찾기2!$D$9</definedName>
    <definedName name="solver_lhs3" localSheetId="3" hidden="1">해찾기2!$D$9</definedName>
    <definedName name="solver_lin" localSheetId="2" hidden="1">2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2" hidden="1">2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4" hidden="1">목표값찾기1!$E$23</definedName>
    <definedName name="solver_opt" localSheetId="5" hidden="1">목표값찾기2!$D$7</definedName>
    <definedName name="solver_opt" localSheetId="2" hidden="1">해찾기1!$G$10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4</definedName>
    <definedName name="solver_rel2" localSheetId="2" hidden="1">4</definedName>
    <definedName name="solver_rel2" localSheetId="3" hidden="1">1</definedName>
    <definedName name="solver_rel3" localSheetId="3" hidden="1">1</definedName>
    <definedName name="solver_rhs1" localSheetId="2" hidden="1">95</definedName>
    <definedName name="solver_rhs1" localSheetId="3" hidden="1">정수</definedName>
    <definedName name="solver_rhs2" localSheetId="2" hidden="1">"정수"</definedName>
    <definedName name="solver_rhs2" localSheetId="3" hidden="1">15</definedName>
    <definedName name="solver_rhs3" localSheetId="3" hidden="1">15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100</definedName>
    <definedName name="solver_tim" localSheetId="3" hidden="1">2147483647</definedName>
    <definedName name="solver_tol" localSheetId="2" hidden="1">0.05</definedName>
    <definedName name="solver_tol" localSheetId="3" hidden="1">0.01</definedName>
    <definedName name="solver_typ" localSheetId="4" hidden="1">1</definedName>
    <definedName name="solver_typ" localSheetId="5" hidden="1">1</definedName>
    <definedName name="solver_typ" localSheetId="2" hidden="1">3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2" hidden="1">85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2" hidden="1">3</definedName>
    <definedName name="solver_ver" localSheetId="3" hidden="1">3</definedName>
    <definedName name="슬라이서_월">#N/A</definedName>
  </definedNames>
  <calcPr calcId="191029"/>
  <pivotCaches>
    <pivotCache cacheId="0" r:id="rId13"/>
  </pivotCaches>
  <extLs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2" i="7"/>
  <c r="C3" i="13"/>
  <c r="C3" i="12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X2" i="10" l="1"/>
  <c r="X3" i="10" s="1"/>
  <c r="D21" i="9"/>
  <c r="E21" i="9" s="1"/>
  <c r="D20" i="9"/>
  <c r="E20" i="9" s="1"/>
  <c r="D18" i="9"/>
  <c r="E18" i="9" s="1"/>
  <c r="D19" i="9"/>
  <c r="E19" i="9" s="1"/>
  <c r="D17" i="9"/>
  <c r="E17" i="9" s="1"/>
  <c r="E15" i="9"/>
  <c r="E16" i="9"/>
  <c r="E14" i="9"/>
  <c r="E5" i="9"/>
  <c r="E6" i="9"/>
  <c r="E7" i="9"/>
  <c r="E8" i="9"/>
  <c r="E9" i="9"/>
  <c r="E4" i="9"/>
  <c r="E22" i="9" l="1"/>
  <c r="E10" i="9"/>
  <c r="E5" i="8"/>
  <c r="F5" i="8" s="1"/>
  <c r="E4" i="8"/>
  <c r="F4" i="8" s="1"/>
  <c r="E3" i="8"/>
  <c r="F3" i="8" s="1"/>
  <c r="E2" i="8"/>
  <c r="F2" i="8" s="1"/>
  <c r="I51" i="7"/>
  <c r="I50" i="7"/>
  <c r="I49" i="7"/>
  <c r="I48" i="7"/>
  <c r="I47" i="7"/>
  <c r="I46" i="7"/>
  <c r="I45" i="7"/>
  <c r="I28" i="7"/>
  <c r="I27" i="7"/>
  <c r="I26" i="7"/>
  <c r="I31" i="7"/>
  <c r="I11" i="7"/>
  <c r="I4" i="7"/>
  <c r="I10" i="7"/>
  <c r="I3" i="7"/>
  <c r="I9" i="7"/>
  <c r="I2" i="7"/>
  <c r="I57" i="7"/>
  <c r="I56" i="7"/>
  <c r="I44" i="7"/>
  <c r="I55" i="7"/>
  <c r="I54" i="7"/>
  <c r="I25" i="7"/>
  <c r="I42" i="7"/>
  <c r="I30" i="7"/>
  <c r="I41" i="7"/>
  <c r="I36" i="7"/>
  <c r="I40" i="7"/>
  <c r="I39" i="7"/>
  <c r="I38" i="7"/>
  <c r="I29" i="7"/>
  <c r="I24" i="7"/>
  <c r="I8" i="7"/>
  <c r="I7" i="7"/>
  <c r="I6" i="7"/>
  <c r="I23" i="7"/>
  <c r="I5" i="7"/>
  <c r="I35" i="7"/>
  <c r="I34" i="7"/>
  <c r="I33" i="7"/>
  <c r="I37" i="7"/>
  <c r="I32" i="7"/>
  <c r="I16" i="7"/>
  <c r="I22" i="7"/>
  <c r="I15" i="7"/>
  <c r="I63" i="7"/>
  <c r="I62" i="7"/>
  <c r="I65" i="7"/>
  <c r="I64" i="7"/>
  <c r="I61" i="7"/>
  <c r="I60" i="7"/>
  <c r="I59" i="7"/>
  <c r="I43" i="7"/>
  <c r="I53" i="7"/>
  <c r="I52" i="7"/>
  <c r="I58" i="7"/>
  <c r="I14" i="7"/>
  <c r="I21" i="7"/>
  <c r="I20" i="7"/>
  <c r="I19" i="7"/>
  <c r="I13" i="7"/>
  <c r="I18" i="7"/>
  <c r="I17" i="7"/>
  <c r="I12" i="7"/>
  <c r="C3" i="5"/>
  <c r="D3" i="5"/>
  <c r="C4" i="5"/>
  <c r="D4" i="5"/>
  <c r="B3" i="6"/>
  <c r="G8" i="3"/>
  <c r="G7" i="3"/>
  <c r="G6" i="3"/>
  <c r="G5" i="3"/>
  <c r="G4" i="3"/>
  <c r="E3" i="5" l="1"/>
  <c r="G3" i="9"/>
  <c r="E4" i="5"/>
  <c r="G10" i="3"/>
</calcChain>
</file>

<file path=xl/sharedStrings.xml><?xml version="1.0" encoding="utf-8"?>
<sst xmlns="http://schemas.openxmlformats.org/spreadsheetml/2006/main" count="439" uniqueCount="153">
  <si>
    <t>단가</t>
  </si>
  <si>
    <t>강원도</t>
  </si>
  <si>
    <t>경기도</t>
  </si>
  <si>
    <t>경상도</t>
  </si>
  <si>
    <t>전라도</t>
  </si>
  <si>
    <t xml:space="preserve"> </t>
  </si>
  <si>
    <t>종류</t>
  </si>
  <si>
    <t>귤</t>
  </si>
  <si>
    <t>포도</t>
  </si>
  <si>
    <t>수확량</t>
    <phoneticPr fontId="1" type="noConversion"/>
  </si>
  <si>
    <t>국어</t>
  </si>
  <si>
    <t>영어</t>
  </si>
  <si>
    <t>수학</t>
  </si>
  <si>
    <t>생물</t>
  </si>
  <si>
    <t>화학</t>
  </si>
  <si>
    <t>평균</t>
    <phoneticPr fontId="2" type="noConversion"/>
  </si>
  <si>
    <t xml:space="preserve">김하늘 </t>
  </si>
  <si>
    <t>한바다</t>
  </si>
  <si>
    <t>정구름</t>
  </si>
  <si>
    <t>박꽃잎</t>
  </si>
  <si>
    <t>이바람</t>
  </si>
  <si>
    <t>전체평균</t>
    <phoneticPr fontId="2" type="noConversion"/>
  </si>
  <si>
    <t>fx1</t>
    <phoneticPr fontId="1" type="noConversion"/>
  </si>
  <si>
    <t>fx2</t>
    <phoneticPr fontId="1" type="noConversion"/>
  </si>
  <si>
    <t>x</t>
    <phoneticPr fontId="1" type="noConversion"/>
  </si>
  <si>
    <t>환급금액</t>
    <phoneticPr fontId="1" type="noConversion"/>
  </si>
  <si>
    <t>원금</t>
    <phoneticPr fontId="1" type="noConversion"/>
  </si>
  <si>
    <t>이자</t>
    <phoneticPr fontId="1" type="noConversion"/>
  </si>
  <si>
    <t>기간</t>
    <phoneticPr fontId="1" type="noConversion"/>
  </si>
  <si>
    <t>fx1-fx2</t>
    <phoneticPr fontId="1" type="noConversion"/>
  </si>
  <si>
    <t>월</t>
  </si>
  <si>
    <t>팀장명</t>
    <phoneticPr fontId="5" type="noConversion"/>
  </si>
  <si>
    <t>영업사원</t>
  </si>
  <si>
    <t>브랜드</t>
  </si>
  <si>
    <t>수량</t>
  </si>
  <si>
    <t>판매액</t>
  </si>
  <si>
    <t>3월</t>
  </si>
  <si>
    <t>김재박</t>
    <phoneticPr fontId="5" type="noConversion"/>
  </si>
  <si>
    <t>박재홍</t>
  </si>
  <si>
    <t>미로</t>
  </si>
  <si>
    <t>1월</t>
  </si>
  <si>
    <t>아이오페</t>
  </si>
  <si>
    <t>2월</t>
  </si>
  <si>
    <t>박찬호</t>
  </si>
  <si>
    <t>4월</t>
  </si>
  <si>
    <t>이강철</t>
  </si>
  <si>
    <t>차범근</t>
    <phoneticPr fontId="5" type="noConversion"/>
  </si>
  <si>
    <t>마몽드</t>
  </si>
  <si>
    <t>라네즈</t>
  </si>
  <si>
    <t>선동렬</t>
  </si>
  <si>
    <t>이순신</t>
    <phoneticPr fontId="5" type="noConversion"/>
  </si>
  <si>
    <t>지점명</t>
  </si>
  <si>
    <t>할인율</t>
  </si>
  <si>
    <t>판매수량</t>
  </si>
  <si>
    <t>할인단가</t>
  </si>
  <si>
    <t>할인가격</t>
  </si>
  <si>
    <t>강동</t>
  </si>
  <si>
    <t>강서</t>
  </si>
  <si>
    <t>강남</t>
  </si>
  <si>
    <t>강북</t>
  </si>
  <si>
    <t>아이오페</t>
    <phoneticPr fontId="1" type="noConversion"/>
  </si>
  <si>
    <t>본체</t>
    <phoneticPr fontId="1" type="noConversion"/>
  </si>
  <si>
    <t>모니터</t>
    <phoneticPr fontId="1" type="noConversion"/>
  </si>
  <si>
    <t>노트북</t>
    <phoneticPr fontId="1" type="noConversion"/>
  </si>
  <si>
    <t>마우스</t>
    <phoneticPr fontId="1" type="noConversion"/>
  </si>
  <si>
    <t>키보드</t>
    <phoneticPr fontId="1" type="noConversion"/>
  </si>
  <si>
    <t>개수</t>
    <phoneticPr fontId="1" type="noConversion"/>
  </si>
  <si>
    <t>금액</t>
    <phoneticPr fontId="1" type="noConversion"/>
  </si>
  <si>
    <t>항목</t>
    <phoneticPr fontId="1" type="noConversion"/>
  </si>
  <si>
    <t>임대료</t>
    <phoneticPr fontId="1" type="noConversion"/>
  </si>
  <si>
    <t>관리비</t>
    <phoneticPr fontId="1" type="noConversion"/>
  </si>
  <si>
    <t>인건비</t>
    <phoneticPr fontId="1" type="noConversion"/>
  </si>
  <si>
    <t>본체 구입비</t>
    <phoneticPr fontId="1" type="noConversion"/>
  </si>
  <si>
    <t>모니터 구입비</t>
    <phoneticPr fontId="1" type="noConversion"/>
  </si>
  <si>
    <t>노트북 구입비</t>
    <phoneticPr fontId="1" type="noConversion"/>
  </si>
  <si>
    <t>마우스 구입비</t>
    <phoneticPr fontId="1" type="noConversion"/>
  </si>
  <si>
    <t>키보드 구입비</t>
    <phoneticPr fontId="1" type="noConversion"/>
  </si>
  <si>
    <t>단가</t>
    <phoneticPr fontId="1" type="noConversion"/>
  </si>
  <si>
    <t>개수</t>
    <phoneticPr fontId="1" type="noConversion"/>
  </si>
  <si>
    <t>금액</t>
    <phoneticPr fontId="1" type="noConversion"/>
  </si>
  <si>
    <t>단가</t>
    <phoneticPr fontId="1" type="noConversion"/>
  </si>
  <si>
    <t>출장</t>
    <phoneticPr fontId="1" type="noConversion"/>
  </si>
  <si>
    <t>합계</t>
    <phoneticPr fontId="1" type="noConversion"/>
  </si>
  <si>
    <t>합계</t>
    <phoneticPr fontId="1" type="noConversion"/>
  </si>
  <si>
    <t>제품명</t>
    <phoneticPr fontId="1" type="noConversion"/>
  </si>
  <si>
    <t xml:space="preserve">       과목
이름</t>
    <phoneticPr fontId="1" type="noConversion"/>
  </si>
  <si>
    <t>손익</t>
    <phoneticPr fontId="1" type="noConversion"/>
  </si>
  <si>
    <t>지역</t>
    <phoneticPr fontId="1" type="noConversion"/>
  </si>
  <si>
    <t>날짜</t>
    <phoneticPr fontId="1" type="noConversion"/>
  </si>
  <si>
    <t>매출</t>
    <phoneticPr fontId="1" type="noConversion"/>
  </si>
  <si>
    <t>매입 및 지출</t>
    <phoneticPr fontId="1" type="noConversion"/>
  </si>
  <si>
    <t>문항1</t>
    <phoneticPr fontId="1" type="noConversion"/>
  </si>
  <si>
    <t>문항2</t>
  </si>
  <si>
    <t>문항3</t>
  </si>
  <si>
    <t>문항4</t>
  </si>
  <si>
    <t>문항5</t>
  </si>
  <si>
    <t>문항6</t>
  </si>
  <si>
    <t>문항7</t>
  </si>
  <si>
    <t>문항8</t>
  </si>
  <si>
    <t>문항9</t>
  </si>
  <si>
    <t>문항10</t>
  </si>
  <si>
    <t>문항11</t>
  </si>
  <si>
    <t>문항12</t>
  </si>
  <si>
    <t>문항13</t>
  </si>
  <si>
    <t>문항14</t>
  </si>
  <si>
    <t>문항15</t>
  </si>
  <si>
    <t>문항16</t>
  </si>
  <si>
    <t>문항17</t>
  </si>
  <si>
    <t>문항18</t>
  </si>
  <si>
    <t>문항19</t>
  </si>
  <si>
    <t>문항20</t>
  </si>
  <si>
    <t>문항21</t>
  </si>
  <si>
    <t>문항22</t>
  </si>
  <si>
    <t>강원도</t>
    <phoneticPr fontId="1" type="noConversion"/>
  </si>
  <si>
    <t>귤</t>
    <phoneticPr fontId="1" type="noConversion"/>
  </si>
  <si>
    <t>&gt;=75</t>
    <phoneticPr fontId="1" type="noConversion"/>
  </si>
  <si>
    <t>x</t>
    <phoneticPr fontId="1" type="noConversion"/>
  </si>
  <si>
    <t>fx1</t>
    <phoneticPr fontId="1" type="noConversion"/>
  </si>
  <si>
    <t>fx2</t>
    <phoneticPr fontId="1" type="noConversion"/>
  </si>
  <si>
    <t>수</t>
    <phoneticPr fontId="1" type="noConversion"/>
  </si>
  <si>
    <t>두번곱</t>
    <phoneticPr fontId="1" type="noConversion"/>
  </si>
  <si>
    <t>10지수값</t>
    <phoneticPr fontId="1" type="noConversion"/>
  </si>
  <si>
    <t>행 레이블</t>
  </si>
  <si>
    <t>김재박</t>
  </si>
  <si>
    <t>이순신</t>
  </si>
  <si>
    <t>차범근</t>
  </si>
  <si>
    <t>총합계</t>
  </si>
  <si>
    <t>합계 : 판매액</t>
  </si>
  <si>
    <t>월</t>
    <phoneticPr fontId="1" type="noConversion"/>
  </si>
  <si>
    <t xml:space="preserve">부서명 </t>
  </si>
  <si>
    <t>성명</t>
  </si>
  <si>
    <t>급호</t>
  </si>
  <si>
    <t>성별</t>
  </si>
  <si>
    <t xml:space="preserve">직위 </t>
  </si>
  <si>
    <t>급여</t>
  </si>
  <si>
    <t>상여금</t>
  </si>
  <si>
    <t>관리팀</t>
  </si>
  <si>
    <t>조영필</t>
  </si>
  <si>
    <t>남</t>
  </si>
  <si>
    <t>과장</t>
  </si>
  <si>
    <t>김영길</t>
  </si>
  <si>
    <t>이경자</t>
  </si>
  <si>
    <t>여</t>
  </si>
  <si>
    <t>사원</t>
  </si>
  <si>
    <t>기획팀</t>
  </si>
  <si>
    <t>나훈아</t>
  </si>
  <si>
    <t>이정길</t>
  </si>
  <si>
    <t>대리</t>
  </si>
  <si>
    <t>정은아</t>
  </si>
  <si>
    <t>총무팀</t>
  </si>
  <si>
    <t>최진실</t>
  </si>
  <si>
    <t>이정재</t>
  </si>
  <si>
    <t>최불암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</si>
</sst>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7" formatCode="_ * #,##0_ ;_ * \-#,##0_ ;_ * &quot;-&quot;_ ;_ @_ "/>
    <numFmt numFmtId="178" formatCode="0.0"/>
    <numFmt numFmtId="179" formatCode="#,###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name val="돋움"/>
      <family val="3"/>
      <charset val="129"/>
    </font>
    <font>
      <sz val="8"/>
      <name val="바탕"/>
      <family val="1"/>
      <charset val="129"/>
    </font>
    <font>
      <sz val="11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sz val="12"/>
      <color rgb="FF006100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0"/>
      <color rgb="FF000000"/>
      <name val="Arial Unicode MS"/>
      <family val="2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  <xf numFmtId="0" fontId="8" fillId="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0" fillId="5" borderId="4" applyNumberFormat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7" fillId="2" borderId="1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3" fontId="6" fillId="0" borderId="1" xfId="2" applyNumberFormat="1" applyFont="1" applyFill="1" applyBorder="1" applyAlignment="1">
      <alignment horizontal="center" vertical="center"/>
    </xf>
    <xf numFmtId="177" fontId="6" fillId="0" borderId="1" xfId="2" applyNumberFormat="1" applyFont="1" applyFill="1" applyBorder="1"/>
    <xf numFmtId="41" fontId="6" fillId="0" borderId="1" xfId="1" applyFont="1" applyFill="1" applyBorder="1" applyAlignment="1"/>
    <xf numFmtId="41" fontId="6" fillId="0" borderId="1" xfId="1" applyFont="1" applyFill="1" applyBorder="1" applyAlignment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9" fillId="4" borderId="3" xfId="4">
      <alignment vertical="center"/>
    </xf>
    <xf numFmtId="41" fontId="9" fillId="4" borderId="3" xfId="4" applyNumberFormat="1">
      <alignment vertical="center"/>
    </xf>
    <xf numFmtId="0" fontId="8" fillId="3" borderId="0" xfId="3" applyAlignment="1"/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6" fillId="0" borderId="6" xfId="2" applyFont="1" applyFill="1" applyBorder="1" applyAlignment="1">
      <alignment horizontal="center"/>
    </xf>
    <xf numFmtId="41" fontId="6" fillId="0" borderId="11" xfId="1" applyFont="1" applyFill="1" applyBorder="1" applyAlignment="1">
      <alignment vertical="center"/>
    </xf>
    <xf numFmtId="0" fontId="7" fillId="2" borderId="5" xfId="2" applyFont="1" applyFill="1" applyBorder="1" applyAlignment="1">
      <alignment horizontal="center"/>
    </xf>
    <xf numFmtId="3" fontId="7" fillId="2" borderId="2" xfId="2" applyNumberFormat="1" applyFont="1" applyFill="1" applyBorder="1" applyAlignment="1">
      <alignment horizontal="center"/>
    </xf>
    <xf numFmtId="3" fontId="7" fillId="2" borderId="2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/>
    </xf>
    <xf numFmtId="3" fontId="7" fillId="2" borderId="7" xfId="2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/>
    </xf>
    <xf numFmtId="3" fontId="6" fillId="0" borderId="9" xfId="2" applyNumberFormat="1" applyFont="1" applyFill="1" applyBorder="1" applyAlignment="1">
      <alignment horizontal="center" vertical="center"/>
    </xf>
    <xf numFmtId="41" fontId="6" fillId="0" borderId="9" xfId="1" applyFont="1" applyFill="1" applyBorder="1" applyAlignment="1"/>
    <xf numFmtId="41" fontId="6" fillId="0" borderId="10" xfId="1" applyFont="1" applyFill="1" applyBorder="1" applyAlignment="1">
      <alignment vertical="center"/>
    </xf>
    <xf numFmtId="14" fontId="6" fillId="0" borderId="1" xfId="2" applyNumberFormat="1" applyFont="1" applyFill="1" applyBorder="1" applyAlignment="1">
      <alignment horizontal="center" vertical="center"/>
    </xf>
    <xf numFmtId="14" fontId="6" fillId="0" borderId="9" xfId="2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6" fillId="0" borderId="9" xfId="2" applyNumberFormat="1" applyFont="1" applyFill="1" applyBorder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13" fillId="6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1" xfId="2" applyNumberFormat="1" applyFont="1" applyFill="1" applyBorder="1" applyAlignment="1">
      <alignment horizontal="center" vertical="center"/>
    </xf>
    <xf numFmtId="0" fontId="10" fillId="5" borderId="4" xfId="5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2" xfId="0" applyFill="1" applyBorder="1">
      <alignment vertical="center"/>
    </xf>
    <xf numFmtId="179" fontId="0" fillId="9" borderId="12" xfId="0" applyNumberFormat="1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179" fontId="0" fillId="9" borderId="1" xfId="0" applyNumberFormat="1" applyFill="1" applyBorder="1">
      <alignment vertical="center"/>
    </xf>
  </cellXfs>
  <cellStyles count="6">
    <cellStyle name="계산" xfId="4" builtinId="22"/>
    <cellStyle name="셀 확인" xfId="5" builtinId="23"/>
    <cellStyle name="쉼표 [0]" xfId="1" builtinId="6"/>
    <cellStyle name="좋음" xfId="3" builtinId="26"/>
    <cellStyle name="표준" xfId="0" builtinId="0"/>
    <cellStyle name="표준_소매력강화과정교안" xfId="2" xr:uid="{00000000-0005-0000-0000-000006000000}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두 함수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목표값찾기2!$H$4</c:f>
              <c:strCache>
                <c:ptCount val="1"/>
                <c:pt idx="0">
                  <c:v>fx1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목표값찾기2!$G$5:$G$18</c:f>
              <c:numCache>
                <c:formatCode>General</c:formatCode>
                <c:ptCount val="14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</c:numCache>
            </c:numRef>
          </c:cat>
          <c:val>
            <c:numRef>
              <c:f>목표값찾기2!$H$5:$H$18</c:f>
              <c:numCache>
                <c:formatCode>General</c:formatCode>
                <c:ptCount val="14"/>
                <c:pt idx="0">
                  <c:v>1.6000000000000007E-3</c:v>
                </c:pt>
                <c:pt idx="1">
                  <c:v>1.0000000000000005E-4</c:v>
                </c:pt>
                <c:pt idx="2">
                  <c:v>0</c:v>
                </c:pt>
                <c:pt idx="3">
                  <c:v>1.0000000000000005E-4</c:v>
                </c:pt>
                <c:pt idx="4">
                  <c:v>1.6000000000000007E-3</c:v>
                </c:pt>
                <c:pt idx="5">
                  <c:v>8.0999999999999996E-3</c:v>
                </c:pt>
                <c:pt idx="6">
                  <c:v>2.5600000000000012E-2</c:v>
                </c:pt>
                <c:pt idx="7">
                  <c:v>6.25E-2</c:v>
                </c:pt>
                <c:pt idx="8">
                  <c:v>0.12959999999999999</c:v>
                </c:pt>
                <c:pt idx="9">
                  <c:v>0.24009999999999992</c:v>
                </c:pt>
                <c:pt idx="10">
                  <c:v>0.40960000000000019</c:v>
                </c:pt>
                <c:pt idx="11">
                  <c:v>0.65610000000000013</c:v>
                </c:pt>
                <c:pt idx="12">
                  <c:v>1</c:v>
                </c:pt>
                <c:pt idx="13">
                  <c:v>1.4641000000000004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6-4037-B52C-6B6D2641CED6}"/>
            </c:ext>
          </c:extLst>
        </c:ser>
        <c:ser>
          <c:idx val="1"/>
          <c:order val="1"/>
          <c:tx>
            <c:strRef>
              <c:f>목표값찾기2!$I$4</c:f>
              <c:strCache>
                <c:ptCount val="1"/>
                <c:pt idx="0">
                  <c:v>fx2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목표값찾기2!$G$5:$G$18</c:f>
              <c:numCache>
                <c:formatCode>General</c:formatCode>
                <c:ptCount val="14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</c:numCache>
            </c:numRef>
          </c:cat>
          <c:val>
            <c:numRef>
              <c:f>목표값찾기2!$I$5:$I$18</c:f>
              <c:numCache>
                <c:formatCode>General</c:formatCode>
                <c:ptCount val="14"/>
                <c:pt idx="0">
                  <c:v>-0.19866933079506122</c:v>
                </c:pt>
                <c:pt idx="1">
                  <c:v>-9.9833416646828155E-2</c:v>
                </c:pt>
                <c:pt idx="2">
                  <c:v>0</c:v>
                </c:pt>
                <c:pt idx="3">
                  <c:v>9.9833416646828155E-2</c:v>
                </c:pt>
                <c:pt idx="4">
                  <c:v>0.19866933079506122</c:v>
                </c:pt>
                <c:pt idx="5">
                  <c:v>0.29552020666133955</c:v>
                </c:pt>
                <c:pt idx="6">
                  <c:v>0.38941834230865052</c:v>
                </c:pt>
                <c:pt idx="7">
                  <c:v>0.47942553860420301</c:v>
                </c:pt>
                <c:pt idx="8">
                  <c:v>0.56464247339503537</c:v>
                </c:pt>
                <c:pt idx="9">
                  <c:v>0.64421768723769102</c:v>
                </c:pt>
                <c:pt idx="10">
                  <c:v>0.71735609089952279</c:v>
                </c:pt>
                <c:pt idx="11">
                  <c:v>0.78332690962748341</c:v>
                </c:pt>
                <c:pt idx="12">
                  <c:v>0.8414709848078965</c:v>
                </c:pt>
                <c:pt idx="13">
                  <c:v>0.89120736006143542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6-4037-B52C-6B6D2641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19535"/>
        <c:axId val="1076432015"/>
      </c:lineChart>
      <c:catAx>
        <c:axId val="10764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432015"/>
        <c:crosses val="autoZero"/>
        <c:auto val="1"/>
        <c:lblAlgn val="ctr"/>
        <c:lblOffset val="100"/>
        <c:noMultiLvlLbl val="0"/>
      </c:catAx>
      <c:valAx>
        <c:axId val="10764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4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[database.xlsx]Sheet1!피벗 테이블3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Sheet1!$A$4:$A$15</c:f>
              <c:multiLvlStrCache>
                <c:ptCount val="8"/>
                <c:lvl>
                  <c:pt idx="0">
                    <c:v>박재홍</c:v>
                  </c:pt>
                  <c:pt idx="1">
                    <c:v>박찬호</c:v>
                  </c:pt>
                  <c:pt idx="2">
                    <c:v>이강철</c:v>
                  </c:pt>
                  <c:pt idx="3">
                    <c:v>박찬호</c:v>
                  </c:pt>
                  <c:pt idx="4">
                    <c:v>선동렬</c:v>
                  </c:pt>
                  <c:pt idx="5">
                    <c:v>이강철</c:v>
                  </c:pt>
                  <c:pt idx="6">
                    <c:v>박찬호</c:v>
                  </c:pt>
                  <c:pt idx="7">
                    <c:v>이강철</c:v>
                  </c:pt>
                </c:lvl>
                <c:lvl>
                  <c:pt idx="0">
                    <c:v>김재박</c:v>
                  </c:pt>
                  <c:pt idx="3">
                    <c:v>이순신</c:v>
                  </c:pt>
                  <c:pt idx="6">
                    <c:v>차범근</c:v>
                  </c:pt>
                </c:lvl>
              </c:multiLvlStrCache>
            </c:multiLvlStrRef>
          </c:cat>
          <c:val>
            <c:numRef>
              <c:f>Sheet1!$B$4:$B$15</c:f>
              <c:numCache>
                <c:formatCode>General</c:formatCode>
                <c:ptCount val="8"/>
                <c:pt idx="0">
                  <c:v>1038000</c:v>
                </c:pt>
                <c:pt idx="1">
                  <c:v>784400</c:v>
                </c:pt>
                <c:pt idx="2">
                  <c:v>950900</c:v>
                </c:pt>
                <c:pt idx="3">
                  <c:v>2769400</c:v>
                </c:pt>
                <c:pt idx="4">
                  <c:v>1751900</c:v>
                </c:pt>
                <c:pt idx="5">
                  <c:v>2375100</c:v>
                </c:pt>
                <c:pt idx="6">
                  <c:v>8857000</c:v>
                </c:pt>
                <c:pt idx="7">
                  <c:v>1243200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9-4F42-8E67-903A4A84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439248"/>
        <c:axId val="533038608"/>
      </c:barChart>
      <c:catAx>
        <c:axId val="11834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038608"/>
        <c:crosses val="autoZero"/>
        <c:auto val="1"/>
        <c:lblAlgn val="ctr"/>
        <c:lblOffset val="100"/>
        <c:noMultiLvlLbl val="0"/>
      </c:catAx>
      <c:valAx>
        <c:axId val="5330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4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tx>
            <c:v>배경</c:v>
          </c:tx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05-40EA-8CC2-4DFE05947529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5-40EA-8CC2-4DFE05947529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5-40EA-8CC2-4DFE05947529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5-40EA-8CC2-4DFE05947529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05-40EA-8CC2-4DFE05947529}"/>
              </c:ext>
            </c:extLst>
          </c:dPt>
          <c:val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6CBE-4163-B487-4B920474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0"/>
          <c:order val="0"/>
          <c:tx>
            <c:strRef>
              <c:f>설문조사결과!$X$1</c:f>
              <c:strCache>
                <c:ptCount val="1"/>
                <c:pt idx="0">
                  <c:v>문항19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05-40EA-8CC2-4DFE0594752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CBE-4163-B487-4B9204748C0F}"/>
              </c:ext>
            </c:extLst>
          </c:dPt>
          <c:val>
            <c:numRef>
              <c:f>설문조사결과!$X$2:$X$3</c:f>
              <c:numCache>
                <c:formatCode>0.0</c:formatCode>
                <c:ptCount val="2"/>
                <c:pt idx="0">
                  <c:v>3.3557692307692308</c:v>
                </c:pt>
                <c:pt idx="1">
                  <c:v>1.6442307692307692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E-4163-B487-4B920474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9</xdr:row>
      <xdr:rowOff>190500</xdr:rowOff>
    </xdr:from>
    <xdr:to>
      <xdr:col>16</xdr:col>
      <xdr:colOff>190500</xdr:colOff>
      <xdr:row>23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37E867-D6AF-0F58-E48B-92CC7F336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2</xdr:row>
      <xdr:rowOff>4762</xdr:rowOff>
    </xdr:from>
    <xdr:to>
      <xdr:col>7</xdr:col>
      <xdr:colOff>681037</xdr:colOff>
      <xdr:row>15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8177E8-0ACC-8A98-2B10-D237C1B6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85725</xdr:colOff>
      <xdr:row>2</xdr:row>
      <xdr:rowOff>9525</xdr:rowOff>
    </xdr:from>
    <xdr:to>
      <xdr:col>10</xdr:col>
      <xdr:colOff>542925</xdr:colOff>
      <xdr:row>15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월">
              <a:extLst>
                <a:ext uri="{FF2B5EF4-FFF2-40B4-BE49-F238E27FC236}">
                  <a16:creationId xmlns:a16="http://schemas.microsoft.com/office/drawing/2014/main" id="{692E3F6D-CE51-D490-EAA9-2D4ACBD5A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8925" y="4286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485775</xdr:colOff>
      <xdr:row>1</xdr:row>
      <xdr:rowOff>85725</xdr:rowOff>
    </xdr:from>
    <xdr:to>
      <xdr:col>31</xdr:col>
      <xdr:colOff>257175</xdr:colOff>
      <xdr:row>14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155AE8-A1CE-4811-A138-AE7AC50E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333375</xdr:colOff>
      <xdr:row>6</xdr:row>
      <xdr:rowOff>152400</xdr:rowOff>
    </xdr:from>
    <xdr:to>
      <xdr:col>28</xdr:col>
      <xdr:colOff>419100</xdr:colOff>
      <xdr:row>8</xdr:row>
      <xdr:rowOff>76200</xdr:rowOff>
    </xdr:to>
    <xdr:sp macro="" textlink="$X$2">
      <xdr:nvSpPr>
        <xdr:cNvPr id="4" name="직사각형 3">
          <a:extLst>
            <a:ext uri="{FF2B5EF4-FFF2-40B4-BE49-F238E27FC236}">
              <a16:creationId xmlns:a16="http://schemas.microsoft.com/office/drawing/2014/main" id="{C66ED3BF-92BE-4403-9330-3860388232D5}"/>
            </a:ext>
          </a:extLst>
        </xdr:cNvPr>
        <xdr:cNvSpPr/>
      </xdr:nvSpPr>
      <xdr:spPr>
        <a:xfrm>
          <a:off x="17325975" y="1409700"/>
          <a:ext cx="771525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7188262-6904-4AC8-B20C-43FB7C9B485A}" type="TxLink">
            <a:rPr lang="en-US" altLang="en-US" sz="2400" b="1" i="0" u="none" strike="noStrike">
              <a:solidFill>
                <a:srgbClr val="000000"/>
              </a:solidFill>
              <a:latin typeface="맑은 고딕"/>
              <a:ea typeface="맑은 고딕"/>
            </a:rPr>
            <a:pPr algn="ctr"/>
            <a:t>3.4</a:t>
          </a:fld>
          <a:endParaRPr lang="ko-KR" altLang="en-US" sz="4800" b="1">
            <a:solidFill>
              <a:srgbClr val="002060"/>
            </a:solidFill>
          </a:endParaRPr>
        </a:p>
      </xdr:txBody>
    </xdr:sp>
    <xdr:clientData/>
  </xdr:twoCellAnchor>
  <xdr:twoCellAnchor>
    <xdr:from>
      <xdr:col>27</xdr:col>
      <xdr:colOff>438150</xdr:colOff>
      <xdr:row>5</xdr:row>
      <xdr:rowOff>133350</xdr:rowOff>
    </xdr:from>
    <xdr:to>
      <xdr:col>28</xdr:col>
      <xdr:colOff>381000</xdr:colOff>
      <xdr:row>7</xdr:row>
      <xdr:rowOff>9525</xdr:rowOff>
    </xdr:to>
    <xdr:sp macro="" textlink="$X$1">
      <xdr:nvSpPr>
        <xdr:cNvPr id="5" name="직사각형 4">
          <a:extLst>
            <a:ext uri="{FF2B5EF4-FFF2-40B4-BE49-F238E27FC236}">
              <a16:creationId xmlns:a16="http://schemas.microsoft.com/office/drawing/2014/main" id="{A97BA4A0-A9FF-4650-9689-0D9D2D994766}"/>
            </a:ext>
          </a:extLst>
        </xdr:cNvPr>
        <xdr:cNvSpPr/>
      </xdr:nvSpPr>
      <xdr:spPr>
        <a:xfrm>
          <a:off x="17430750" y="1181100"/>
          <a:ext cx="62865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3630C6D3-EB5E-41A2-A7A2-B5168B506DBB}" type="TxLink">
            <a:rPr lang="ko-KR" altLang="en-US" sz="1050" b="0" i="0" u="none" strike="noStrike">
              <a:solidFill>
                <a:srgbClr val="000000"/>
              </a:solidFill>
              <a:latin typeface="맑은 고딕"/>
              <a:ea typeface="맑은 고딕"/>
            </a:rPr>
            <a:pPr algn="l"/>
            <a:t>문항19</a:t>
          </a:fld>
          <a:endParaRPr lang="ko-KR" altLang="en-US" sz="105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mkang" refreshedDate="44727.978837731484" createdVersion="8" refreshedVersion="8" minRefreshableVersion="3" recordCount="64" xr:uid="{47944434-652C-43AE-9AAF-72666101D25C}">
  <cacheSource type="worksheet">
    <worksheetSource name="표6"/>
  </cacheSource>
  <cacheFields count="8">
    <cacheField name="팀장명" numFmtId="0">
      <sharedItems count="3">
        <s v="김재박"/>
        <s v="이순신"/>
        <s v="차범근"/>
      </sharedItems>
    </cacheField>
    <cacheField name="영업사원" numFmtId="3">
      <sharedItems count="4">
        <s v="박재홍"/>
        <s v="선동렬"/>
        <s v="박찬호"/>
        <s v="이강철"/>
      </sharedItems>
    </cacheField>
    <cacheField name="날짜" numFmtId="14">
      <sharedItems containsSemiMixedTypes="0" containsNonDate="0" containsDate="1" containsString="0" minDate="2022-01-03T00:00:00" maxDate="2022-04-27T00:00:00"/>
    </cacheField>
    <cacheField name="월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브랜드" numFmtId="3">
      <sharedItems/>
    </cacheField>
    <cacheField name="수량" numFmtId="0">
      <sharedItems containsSemiMixedTypes="0" containsString="0" containsNumber="1" containsInteger="1" minValue="12" maxValue="518"/>
    </cacheField>
    <cacheField name="단가" numFmtId="41">
      <sharedItems containsSemiMixedTypes="0" containsString="0" containsNumber="1" containsInteger="1" minValue="6600" maxValue="17500"/>
    </cacheField>
    <cacheField name="판매액" numFmtId="41">
      <sharedItems containsSemiMixedTypes="0" containsString="0" containsNumber="1" containsInteger="1" minValue="198000" maxValue="4713800"/>
    </cacheField>
  </cacheFields>
  <extLst>
    <ext xmlns:x14="http://schemas.microsoft.com/office/spreadsheetml/2009/9/main" uri="{725AE2AE-9491-48be-B2B4-4EB974FC3084}">
      <x14:pivotCacheDefinition pivotCacheId="1718269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d v="2022-01-03T00:00:00"/>
    <x v="0"/>
    <s v="라네즈"/>
    <n v="170"/>
    <n v="9100"/>
    <n v="1547000"/>
  </r>
  <r>
    <x v="0"/>
    <x v="1"/>
    <d v="2022-02-05T00:00:00"/>
    <x v="1"/>
    <s v="라네즈"/>
    <n v="188"/>
    <n v="9100"/>
    <n v="1710800"/>
  </r>
  <r>
    <x v="0"/>
    <x v="0"/>
    <d v="2022-03-06T00:00:00"/>
    <x v="2"/>
    <s v="라네즈"/>
    <n v="200"/>
    <n v="9100"/>
    <n v="1820000"/>
  </r>
  <r>
    <x v="0"/>
    <x v="2"/>
    <d v="2022-01-04T00:00:00"/>
    <x v="0"/>
    <s v="마몽드"/>
    <n v="101"/>
    <n v="7400"/>
    <n v="747400"/>
  </r>
  <r>
    <x v="0"/>
    <x v="3"/>
    <d v="2022-02-07T00:00:00"/>
    <x v="1"/>
    <s v="마몽드"/>
    <n v="104"/>
    <n v="7400"/>
    <n v="769600"/>
  </r>
  <r>
    <x v="0"/>
    <x v="1"/>
    <d v="2022-03-09T00:00:00"/>
    <x v="2"/>
    <s v="마몽드"/>
    <n v="106"/>
    <n v="7400"/>
    <n v="784400"/>
  </r>
  <r>
    <x v="0"/>
    <x v="2"/>
    <d v="2022-04-06T00:00:00"/>
    <x v="3"/>
    <s v="마몽드"/>
    <n v="106"/>
    <n v="7400"/>
    <n v="784400"/>
  </r>
  <r>
    <x v="0"/>
    <x v="0"/>
    <d v="2022-01-06T00:00:00"/>
    <x v="0"/>
    <s v="마몽드"/>
    <n v="218"/>
    <n v="7400"/>
    <n v="1613200"/>
  </r>
  <r>
    <x v="0"/>
    <x v="1"/>
    <d v="2022-02-07T00:00:00"/>
    <x v="1"/>
    <s v="마몽드"/>
    <n v="245"/>
    <n v="7400"/>
    <n v="1813000"/>
  </r>
  <r>
    <x v="0"/>
    <x v="1"/>
    <d v="2022-03-01T00:00:00"/>
    <x v="2"/>
    <s v="마몽드"/>
    <n v="248"/>
    <n v="7400"/>
    <n v="1835200"/>
  </r>
  <r>
    <x v="0"/>
    <x v="0"/>
    <d v="2022-04-10T00:00:00"/>
    <x v="3"/>
    <s v="미로"/>
    <n v="30"/>
    <n v="6600"/>
    <n v="198000"/>
  </r>
  <r>
    <x v="0"/>
    <x v="0"/>
    <d v="2022-01-08T00:00:00"/>
    <x v="0"/>
    <s v="미로"/>
    <n v="136"/>
    <n v="6600"/>
    <n v="897600"/>
  </r>
  <r>
    <x v="0"/>
    <x v="0"/>
    <d v="2022-02-09T00:00:00"/>
    <x v="1"/>
    <s v="미로"/>
    <n v="63"/>
    <n v="6600"/>
    <n v="415800"/>
  </r>
  <r>
    <x v="0"/>
    <x v="1"/>
    <d v="2022-03-05T00:00:00"/>
    <x v="2"/>
    <s v="미로"/>
    <n v="95"/>
    <n v="6600"/>
    <n v="627000"/>
  </r>
  <r>
    <x v="0"/>
    <x v="3"/>
    <d v="2022-04-02T00:00:00"/>
    <x v="3"/>
    <s v="미로"/>
    <n v="99"/>
    <n v="6600"/>
    <n v="653400"/>
  </r>
  <r>
    <x v="0"/>
    <x v="0"/>
    <d v="2022-01-05T00:00:00"/>
    <x v="0"/>
    <s v="아이오페"/>
    <n v="12"/>
    <n v="17500"/>
    <n v="210000"/>
  </r>
  <r>
    <x v="0"/>
    <x v="2"/>
    <d v="2022-02-04T00:00:00"/>
    <x v="1"/>
    <s v="아이오페"/>
    <n v="12"/>
    <n v="17500"/>
    <n v="210000"/>
  </r>
  <r>
    <x v="0"/>
    <x v="2"/>
    <d v="2022-03-03T00:00:00"/>
    <x v="2"/>
    <s v="아이오페"/>
    <n v="15"/>
    <n v="17500"/>
    <n v="262500"/>
  </r>
  <r>
    <x v="0"/>
    <x v="3"/>
    <d v="2022-04-01T00:00:00"/>
    <x v="3"/>
    <s v="아이오페"/>
    <n v="17"/>
    <n v="17500"/>
    <n v="297500"/>
  </r>
  <r>
    <x v="0"/>
    <x v="3"/>
    <d v="2022-01-07T00:00:00"/>
    <x v="0"/>
    <s v="아이오페"/>
    <n v="21"/>
    <n v="17500"/>
    <n v="367500"/>
  </r>
  <r>
    <x v="0"/>
    <x v="2"/>
    <d v="2022-02-07T00:00:00"/>
    <x v="1"/>
    <s v="아이오페"/>
    <n v="37"/>
    <n v="17500"/>
    <n v="647500"/>
  </r>
  <r>
    <x v="0"/>
    <x v="1"/>
    <d v="2022-03-07T00:00:00"/>
    <x v="2"/>
    <s v="아이오페"/>
    <n v="43"/>
    <n v="17500"/>
    <n v="752500"/>
  </r>
  <r>
    <x v="0"/>
    <x v="0"/>
    <d v="2022-04-04T00:00:00"/>
    <x v="3"/>
    <s v="아이오페"/>
    <n v="48"/>
    <n v="17500"/>
    <n v="840000"/>
  </r>
  <r>
    <x v="1"/>
    <x v="1"/>
    <d v="2022-01-11T00:00:00"/>
    <x v="0"/>
    <s v="라네즈"/>
    <n v="130"/>
    <n v="9100"/>
    <n v="1183000"/>
  </r>
  <r>
    <x v="1"/>
    <x v="3"/>
    <d v="2022-02-11T00:00:00"/>
    <x v="1"/>
    <s v="라네즈"/>
    <n v="230"/>
    <n v="9100"/>
    <n v="2093000"/>
  </r>
  <r>
    <x v="1"/>
    <x v="0"/>
    <d v="2022-03-11T00:00:00"/>
    <x v="2"/>
    <s v="라네즈"/>
    <n v="252"/>
    <n v="9100"/>
    <n v="2293200"/>
  </r>
  <r>
    <x v="1"/>
    <x v="3"/>
    <d v="2022-04-11T00:00:00"/>
    <x v="3"/>
    <s v="라네즈"/>
    <n v="261"/>
    <n v="9100"/>
    <n v="2375100"/>
  </r>
  <r>
    <x v="1"/>
    <x v="3"/>
    <d v="2022-01-12T00:00:00"/>
    <x v="0"/>
    <s v="마몽드"/>
    <n v="117"/>
    <n v="7400"/>
    <n v="865800"/>
  </r>
  <r>
    <x v="1"/>
    <x v="1"/>
    <d v="2022-02-12T00:00:00"/>
    <x v="1"/>
    <s v="마몽드"/>
    <n v="131"/>
    <n v="7400"/>
    <n v="969400"/>
  </r>
  <r>
    <x v="1"/>
    <x v="2"/>
    <d v="2022-04-12T00:00:00"/>
    <x v="3"/>
    <s v="마몽드"/>
    <n v="256"/>
    <n v="7400"/>
    <n v="1894400"/>
  </r>
  <r>
    <x v="1"/>
    <x v="0"/>
    <d v="2022-01-13T00:00:00"/>
    <x v="0"/>
    <s v="미로"/>
    <n v="99"/>
    <n v="6600"/>
    <n v="653400"/>
  </r>
  <r>
    <x v="1"/>
    <x v="3"/>
    <d v="2022-02-13T00:00:00"/>
    <x v="1"/>
    <s v="미로"/>
    <n v="108"/>
    <n v="6600"/>
    <n v="712800"/>
  </r>
  <r>
    <x v="1"/>
    <x v="2"/>
    <d v="2022-03-13T00:00:00"/>
    <x v="2"/>
    <s v="미로"/>
    <n v="108"/>
    <n v="6600"/>
    <n v="712800"/>
  </r>
  <r>
    <x v="1"/>
    <x v="1"/>
    <d v="2022-04-13T00:00:00"/>
    <x v="3"/>
    <s v="미로"/>
    <n v="109"/>
    <n v="6600"/>
    <n v="719400"/>
  </r>
  <r>
    <x v="1"/>
    <x v="3"/>
    <d v="2022-03-14T00:00:00"/>
    <x v="2"/>
    <s v="미로"/>
    <n v="140"/>
    <n v="6600"/>
    <n v="924000"/>
  </r>
  <r>
    <x v="1"/>
    <x v="0"/>
    <d v="2022-01-15T00:00:00"/>
    <x v="0"/>
    <s v="아이오페"/>
    <n v="38"/>
    <n v="17500"/>
    <n v="665000"/>
  </r>
  <r>
    <x v="1"/>
    <x v="1"/>
    <d v="2022-02-15T00:00:00"/>
    <x v="1"/>
    <s v="아이오페"/>
    <n v="50"/>
    <n v="17500"/>
    <n v="875000"/>
  </r>
  <r>
    <x v="1"/>
    <x v="3"/>
    <d v="2022-03-15T00:00:00"/>
    <x v="2"/>
    <s v="아이오페"/>
    <n v="50"/>
    <n v="17500"/>
    <n v="875000"/>
  </r>
  <r>
    <x v="1"/>
    <x v="2"/>
    <d v="2022-04-15T00:00:00"/>
    <x v="3"/>
    <s v="아이오페"/>
    <n v="50"/>
    <n v="17500"/>
    <n v="875000"/>
  </r>
  <r>
    <x v="1"/>
    <x v="1"/>
    <d v="2022-03-16T00:00:00"/>
    <x v="2"/>
    <s v="아이오페"/>
    <n v="54"/>
    <n v="17500"/>
    <n v="945000"/>
  </r>
  <r>
    <x v="1"/>
    <x v="1"/>
    <d v="2022-04-16T00:00:00"/>
    <x v="3"/>
    <s v="아이오페"/>
    <n v="59"/>
    <n v="17500"/>
    <n v="1032500"/>
  </r>
  <r>
    <x v="2"/>
    <x v="0"/>
    <d v="2022-01-20T00:00:00"/>
    <x v="0"/>
    <s v="라네즈"/>
    <n v="52"/>
    <n v="9100"/>
    <n v="473200"/>
  </r>
  <r>
    <x v="2"/>
    <x v="3"/>
    <d v="2022-02-20T00:00:00"/>
    <x v="1"/>
    <s v="라네즈"/>
    <n v="147"/>
    <n v="9100"/>
    <n v="1337700"/>
  </r>
  <r>
    <x v="2"/>
    <x v="1"/>
    <d v="2022-03-20T00:00:00"/>
    <x v="2"/>
    <s v="라네즈"/>
    <n v="320"/>
    <n v="9100"/>
    <n v="2912000"/>
  </r>
  <r>
    <x v="2"/>
    <x v="2"/>
    <d v="2022-04-20T00:00:00"/>
    <x v="3"/>
    <s v="라네즈"/>
    <n v="343"/>
    <n v="9100"/>
    <n v="3121300"/>
  </r>
  <r>
    <x v="2"/>
    <x v="3"/>
    <d v="2022-01-21T00:00:00"/>
    <x v="0"/>
    <s v="라네즈"/>
    <n v="419"/>
    <n v="9100"/>
    <n v="3812900"/>
  </r>
  <r>
    <x v="2"/>
    <x v="1"/>
    <d v="2022-02-21T00:00:00"/>
    <x v="1"/>
    <s v="라네즈"/>
    <n v="420"/>
    <n v="9100"/>
    <n v="3822000"/>
  </r>
  <r>
    <x v="2"/>
    <x v="2"/>
    <d v="2022-03-21T00:00:00"/>
    <x v="2"/>
    <s v="라네즈"/>
    <n v="506"/>
    <n v="9100"/>
    <n v="4604600"/>
  </r>
  <r>
    <x v="2"/>
    <x v="2"/>
    <d v="2022-04-21T00:00:00"/>
    <x v="3"/>
    <s v="라네즈"/>
    <n v="507"/>
    <n v="9100"/>
    <n v="4613700"/>
  </r>
  <r>
    <x v="2"/>
    <x v="2"/>
    <d v="2022-01-22T00:00:00"/>
    <x v="0"/>
    <s v="라네즈"/>
    <n v="518"/>
    <n v="9100"/>
    <n v="4713800"/>
  </r>
  <r>
    <x v="2"/>
    <x v="3"/>
    <d v="2022-01-23T00:00:00"/>
    <x v="0"/>
    <s v="마몽드"/>
    <n v="59"/>
    <n v="7400"/>
    <n v="436600"/>
  </r>
  <r>
    <x v="2"/>
    <x v="0"/>
    <d v="2022-02-23T00:00:00"/>
    <x v="1"/>
    <s v="마몽드"/>
    <n v="63"/>
    <n v="7400"/>
    <n v="466200"/>
  </r>
  <r>
    <x v="2"/>
    <x v="2"/>
    <d v="2022-03-23T00:00:00"/>
    <x v="2"/>
    <s v="마몽드"/>
    <n v="160"/>
    <n v="7400"/>
    <n v="1184000"/>
  </r>
  <r>
    <x v="2"/>
    <x v="3"/>
    <d v="2022-04-23T00:00:00"/>
    <x v="3"/>
    <s v="마몽드"/>
    <n v="168"/>
    <n v="7400"/>
    <n v="1243200"/>
  </r>
  <r>
    <x v="2"/>
    <x v="0"/>
    <d v="2022-02-24T00:00:00"/>
    <x v="1"/>
    <s v="마몽드"/>
    <n v="203"/>
    <n v="7400"/>
    <n v="1502200"/>
  </r>
  <r>
    <x v="2"/>
    <x v="0"/>
    <d v="2022-03-24T00:00:00"/>
    <x v="2"/>
    <s v="마몽드"/>
    <n v="206"/>
    <n v="7400"/>
    <n v="1524400"/>
  </r>
  <r>
    <x v="2"/>
    <x v="2"/>
    <d v="2022-01-25T00:00:00"/>
    <x v="0"/>
    <s v="미로"/>
    <n v="63"/>
    <n v="6600"/>
    <n v="415800"/>
  </r>
  <r>
    <x v="2"/>
    <x v="1"/>
    <d v="2022-02-25T00:00:00"/>
    <x v="1"/>
    <s v="미로"/>
    <n v="72"/>
    <n v="6600"/>
    <n v="475200"/>
  </r>
  <r>
    <x v="2"/>
    <x v="3"/>
    <d v="2022-03-25T00:00:00"/>
    <x v="2"/>
    <s v="미로"/>
    <n v="75"/>
    <n v="6600"/>
    <n v="495000"/>
  </r>
  <r>
    <x v="2"/>
    <x v="2"/>
    <d v="2022-04-25T00:00:00"/>
    <x v="3"/>
    <s v="미로"/>
    <n v="76"/>
    <n v="6600"/>
    <n v="501600"/>
  </r>
  <r>
    <x v="2"/>
    <x v="1"/>
    <d v="2022-01-26T00:00:00"/>
    <x v="0"/>
    <s v="미로"/>
    <n v="87"/>
    <n v="6600"/>
    <n v="574200"/>
  </r>
  <r>
    <x v="2"/>
    <x v="2"/>
    <d v="2022-04-26T00:00:00"/>
    <x v="3"/>
    <s v="미로"/>
    <n v="94"/>
    <n v="6600"/>
    <n v="620400"/>
  </r>
  <r>
    <x v="2"/>
    <x v="0"/>
    <d v="2022-03-27T00:00:00"/>
    <x v="2"/>
    <s v="아이오페"/>
    <n v="29"/>
    <n v="17500"/>
    <n v="507500"/>
  </r>
  <r>
    <x v="2"/>
    <x v="3"/>
    <d v="2022-02-28T00:00:00"/>
    <x v="1"/>
    <s v="아이오페"/>
    <n v="31"/>
    <n v="17500"/>
    <n v="54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81070-051A-448C-9A91-2CF776F2BB36}" name="피벗 테이블3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8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14" showAll="0"/>
    <pivotField showAll="0">
      <items count="5">
        <item h="1" x="0"/>
        <item h="1" x="1"/>
        <item h="1" x="2"/>
        <item x="3"/>
        <item t="default"/>
      </items>
    </pivotField>
    <pivotField showAll="0"/>
    <pivotField showAll="0"/>
    <pivotField numFmtId="41" showAll="0"/>
    <pivotField dataField="1" numFmtId="41" showAll="0"/>
  </pivotFields>
  <rowFields count="2">
    <field x="0"/>
    <field x="1"/>
  </rowFields>
  <rowItems count="12">
    <i>
      <x/>
    </i>
    <i r="1">
      <x/>
    </i>
    <i r="1">
      <x v="1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3"/>
    </i>
    <i t="grand">
      <x/>
    </i>
  </rowItems>
  <colItems count="1">
    <i/>
  </colItems>
  <dataFields count="1">
    <dataField name="합계 : 판매액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월" xr10:uid="{3BF6F2F5-E05E-4991-9943-E0E3DD5F538F}" sourceName="월">
  <pivotTables>
    <pivotTable tabId="14" name="피벗 테이블3"/>
  </pivotTables>
  <data>
    <tabular pivotCacheId="1718269983">
      <items count="4">
        <i x="0"/>
        <i x="1"/>
        <i x="2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월" xr10:uid="{C946973D-5319-4E00-9AE1-24297566FE72}" cache="슬라이서_월" caption="월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표5" displayName="표5" ref="A1:D9" totalsRowShown="0" headerRowDxfId="32" headerRowBorderDxfId="31" tableBorderDxfId="30" totalsRowBorderDxfId="29">
  <sortState xmlns:xlrd2="http://schemas.microsoft.com/office/spreadsheetml/2017/richdata2" ref="A2:D9">
    <sortCondition descending="1" ref="A2:A9"/>
    <sortCondition ref="B2:B9"/>
  </sortState>
  <tableColumns count="4">
    <tableColumn id="1" xr3:uid="{00000000-0010-0000-0000-000001000000}" name="지역" dataDxfId="28"/>
    <tableColumn id="2" xr3:uid="{00000000-0010-0000-0000-000002000000}" name="종류" dataDxfId="27"/>
    <tableColumn id="3" xr3:uid="{00000000-0010-0000-0000-000003000000}" name="수확량" dataDxfId="26"/>
    <tableColumn id="4" xr3:uid="{00000000-0010-0000-0000-000004000000}" name="단가" dataDxfId="25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표3" displayName="표3" ref="A3:G8" totalsRowShown="0" headerRowDxfId="24" dataDxfId="23">
  <tableColumns count="7">
    <tableColumn id="1" xr3:uid="{00000000-0010-0000-0200-000001000000}" name="       과목_x000a_이름" dataDxfId="22"/>
    <tableColumn id="2" xr3:uid="{00000000-0010-0000-0200-000002000000}" name="국어" dataDxfId="21"/>
    <tableColumn id="3" xr3:uid="{00000000-0010-0000-0200-000003000000}" name="영어" dataDxfId="20"/>
    <tableColumn id="4" xr3:uid="{00000000-0010-0000-0200-000004000000}" name="수학" dataDxfId="19"/>
    <tableColumn id="5" xr3:uid="{00000000-0010-0000-0200-000005000000}" name="생물" dataDxfId="18"/>
    <tableColumn id="6" xr3:uid="{00000000-0010-0000-0200-000006000000}" name="화학" dataDxfId="17"/>
    <tableColumn id="7" xr3:uid="{00000000-0010-0000-0200-000007000000}" name="평균" dataDxfId="16">
      <calculatedColumnFormula>AVERAGE(B4:F4)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표1" displayName="표1" ref="B3:E10" totalsRowShown="0">
  <autoFilter ref="B3:E10" xr:uid="{00000000-0009-0000-0100-000001000000}"/>
  <tableColumns count="4">
    <tableColumn id="1" xr3:uid="{00000000-0010-0000-0300-000001000000}" name="제품명"/>
    <tableColumn id="2" xr3:uid="{00000000-0010-0000-0300-000002000000}" name="단가" dataDxfId="15" dataCellStyle="쉼표 [0]"/>
    <tableColumn id="3" xr3:uid="{00000000-0010-0000-0300-000003000000}" name="개수"/>
    <tableColumn id="4" xr3:uid="{00000000-0010-0000-0300-000004000000}" name="금액" dataDxfId="14" dataCellStyle="쉼표 [0]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표2" displayName="표2" ref="B13:E22" totalsRowShown="0">
  <autoFilter ref="B13:E22" xr:uid="{00000000-0009-0000-0100-000002000000}"/>
  <tableColumns count="4">
    <tableColumn id="1" xr3:uid="{00000000-0010-0000-0400-000001000000}" name="항목"/>
    <tableColumn id="2" xr3:uid="{00000000-0010-0000-0400-000002000000}" name="단가" dataDxfId="13" dataCellStyle="쉼표 [0]"/>
    <tableColumn id="3" xr3:uid="{00000000-0010-0000-0400-000003000000}" name="개수"/>
    <tableColumn id="4" xr3:uid="{00000000-0010-0000-0400-000004000000}" name="금액" dataDxfId="12" dataCellStyle="쉼표 [0]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표6" displayName="표6" ref="B1:I65" totalsRowShown="0" headerRowBorderDxfId="11" tableBorderDxfId="10" totalsRowBorderDxfId="9">
  <tableColumns count="8">
    <tableColumn id="1" xr3:uid="{00000000-0010-0000-0500-000001000000}" name="팀장명" dataDxfId="8" dataCellStyle="표준_소매력강화과정교안"/>
    <tableColumn id="2" xr3:uid="{00000000-0010-0000-0500-000002000000}" name="영업사원" dataDxfId="7" dataCellStyle="표준_소매력강화과정교안"/>
    <tableColumn id="7" xr3:uid="{C956707B-BAEA-4DF5-A786-C0F0B6836663}" name="날짜" dataDxfId="6" dataCellStyle="표준_소매력강화과정교안"/>
    <tableColumn id="8" xr3:uid="{ABFE7BBC-A823-4BAF-B538-A95F6102295A}" name="월" dataDxfId="5" dataCellStyle="표준_소매력강화과정교안">
      <calculatedColumnFormula>MONTH(표6[[#This Row],[날짜]])</calculatedColumnFormula>
    </tableColumn>
    <tableColumn id="3" xr3:uid="{00000000-0010-0000-0500-000003000000}" name="브랜드" dataDxfId="4" dataCellStyle="표준_소매력강화과정교안"/>
    <tableColumn id="4" xr3:uid="{00000000-0010-0000-0500-000004000000}" name="수량" dataDxfId="3" dataCellStyle="쉼표 [0]"/>
    <tableColumn id="5" xr3:uid="{00000000-0010-0000-0500-000005000000}" name="단가" dataDxfId="2" dataCellStyle="쉼표 [0]"/>
    <tableColumn id="6" xr3:uid="{00000000-0010-0000-0500-000006000000}" name="판매액" dataDxfId="1" dataCellStyle="쉼표 [0]">
      <calculatedColumnFormula>G2*H2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D5BB78-647B-44D8-BD0F-4E5FF8CC8A50}" name="표7" displayName="표7" ref="A1:V105" totalsRowShown="0">
  <autoFilter ref="A1:V105" xr:uid="{B629E89D-9B4F-468B-B351-1A4DF3F51B33}"/>
  <tableColumns count="22">
    <tableColumn id="1" xr3:uid="{88DA8171-2503-498C-8410-777AA7690417}" name="문항1" dataDxfId="0"/>
    <tableColumn id="2" xr3:uid="{324B76C4-2EAA-4E9F-A0F2-A2636D042826}" name="문항2"/>
    <tableColumn id="3" xr3:uid="{F97489F4-8E9A-4A05-AB05-D2CBD1EB4856}" name="문항3"/>
    <tableColumn id="4" xr3:uid="{8D118129-4EA0-4D76-8CFD-2D8FAB6CDAD2}" name="문항4"/>
    <tableColumn id="5" xr3:uid="{D5E40B73-7D7E-422D-B0C3-5572E944D3E2}" name="문항5"/>
    <tableColumn id="6" xr3:uid="{4BE20AB0-2B26-4DB1-82B9-9E0094C93C22}" name="문항6"/>
    <tableColumn id="7" xr3:uid="{00217774-3BE2-43FF-900B-DD3B6D063726}" name="문항7"/>
    <tableColumn id="8" xr3:uid="{CF962359-3C05-462A-A67B-5E79A88BE1C6}" name="문항8"/>
    <tableColumn id="9" xr3:uid="{8E493F3E-1213-4A4D-8E99-7C183B603CD6}" name="문항9"/>
    <tableColumn id="10" xr3:uid="{0CE27398-E483-4ED5-827B-DD604CE4D332}" name="문항10"/>
    <tableColumn id="11" xr3:uid="{2ADFE874-0D7C-4C6D-A1A8-E4421C65A74F}" name="문항11"/>
    <tableColumn id="12" xr3:uid="{2D62D4D0-282F-4143-95E1-BDDD0BF70EE7}" name="문항12"/>
    <tableColumn id="13" xr3:uid="{C2EDA810-A93D-4694-8E39-8D725321E1BD}" name="문항13"/>
    <tableColumn id="14" xr3:uid="{BDF4B0F7-6882-4608-94C7-CEBBE85D35FF}" name="문항14"/>
    <tableColumn id="15" xr3:uid="{B0FA18A9-55C2-49ED-9988-A4A58F32EDF2}" name="문항15"/>
    <tableColumn id="16" xr3:uid="{761B1DA3-B3C8-4AB7-AFEC-0AE659600746}" name="문항16"/>
    <tableColumn id="17" xr3:uid="{9BEC3C68-F157-4575-81C8-9F9846E652BF}" name="문항17"/>
    <tableColumn id="18" xr3:uid="{DCFF04F8-BFBD-47E7-952B-C3D8F22F9A10}" name="문항18"/>
    <tableColumn id="19" xr3:uid="{70D7AB09-DF0C-41F4-BA0E-0F21EF3340B7}" name="문항19"/>
    <tableColumn id="20" xr3:uid="{0F6EAA1D-B5A0-4368-93DF-BA5B60FEDED1}" name="문항20"/>
    <tableColumn id="21" xr3:uid="{B6ADA926-3C36-4C70-AF68-77E1D5BB6969}" name="문항21"/>
    <tableColumn id="22" xr3:uid="{D5D965F9-CC3F-4F4D-A7B6-0EC6F8C6E80E}" name="문항2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4"/>
  <sheetViews>
    <sheetView workbookViewId="0">
      <selection activeCell="H22" sqref="H22"/>
    </sheetView>
  </sheetViews>
  <sheetFormatPr defaultRowHeight="16.5"/>
  <sheetData>
    <row r="1" spans="1:9">
      <c r="A1" s="18" t="s">
        <v>87</v>
      </c>
      <c r="B1" s="21" t="s">
        <v>6</v>
      </c>
      <c r="C1" s="21" t="s">
        <v>9</v>
      </c>
      <c r="D1" s="17" t="s">
        <v>0</v>
      </c>
      <c r="F1" s="43" t="s">
        <v>87</v>
      </c>
      <c r="G1" s="43" t="s">
        <v>6</v>
      </c>
      <c r="H1" s="43" t="s">
        <v>9</v>
      </c>
      <c r="I1" s="43" t="s">
        <v>0</v>
      </c>
    </row>
    <row r="2" spans="1:9">
      <c r="A2" s="19" t="s">
        <v>4</v>
      </c>
      <c r="B2" s="1" t="s">
        <v>7</v>
      </c>
      <c r="C2" s="1">
        <v>85</v>
      </c>
      <c r="D2" s="20">
        <v>1</v>
      </c>
      <c r="F2" s="44" t="s">
        <v>113</v>
      </c>
      <c r="G2" s="44"/>
      <c r="H2" s="44"/>
      <c r="I2" s="44"/>
    </row>
    <row r="3" spans="1:9">
      <c r="A3" s="19" t="s">
        <v>4</v>
      </c>
      <c r="B3" s="1" t="s">
        <v>8</v>
      </c>
      <c r="C3" s="1">
        <v>75</v>
      </c>
      <c r="D3" s="20">
        <v>4</v>
      </c>
      <c r="F3" s="45"/>
      <c r="G3" s="45" t="s">
        <v>114</v>
      </c>
      <c r="H3" s="45" t="s">
        <v>115</v>
      </c>
      <c r="I3" s="45"/>
    </row>
    <row r="4" spans="1:9">
      <c r="A4" s="19" t="s">
        <v>3</v>
      </c>
      <c r="B4" s="1" t="s">
        <v>7</v>
      </c>
      <c r="C4" s="1">
        <v>24</v>
      </c>
      <c r="D4" s="20">
        <v>4</v>
      </c>
    </row>
    <row r="5" spans="1:9">
      <c r="A5" s="19" t="s">
        <v>3</v>
      </c>
      <c r="B5" s="1" t="s">
        <v>8</v>
      </c>
      <c r="C5" s="1">
        <v>20</v>
      </c>
      <c r="D5" s="20">
        <v>3</v>
      </c>
    </row>
    <row r="6" spans="1:9">
      <c r="A6" s="19" t="s">
        <v>2</v>
      </c>
      <c r="B6" s="1" t="s">
        <v>7</v>
      </c>
      <c r="C6" s="1">
        <v>56</v>
      </c>
      <c r="D6" s="20">
        <v>2</v>
      </c>
    </row>
    <row r="7" spans="1:9">
      <c r="A7" s="19" t="s">
        <v>2</v>
      </c>
      <c r="B7" s="1" t="s">
        <v>8</v>
      </c>
      <c r="C7" s="1">
        <v>95</v>
      </c>
      <c r="D7" s="20">
        <v>1</v>
      </c>
    </row>
    <row r="8" spans="1:9">
      <c r="A8" s="19" t="s">
        <v>1</v>
      </c>
      <c r="B8" s="1" t="s">
        <v>7</v>
      </c>
      <c r="C8" s="1">
        <v>23</v>
      </c>
      <c r="D8" s="20">
        <v>5</v>
      </c>
    </row>
    <row r="9" spans="1:9">
      <c r="A9" s="16" t="s">
        <v>1</v>
      </c>
      <c r="B9" s="22" t="s">
        <v>8</v>
      </c>
      <c r="C9" s="22">
        <v>73</v>
      </c>
      <c r="D9" s="15">
        <v>5</v>
      </c>
    </row>
    <row r="14" spans="1:9">
      <c r="A14" t="s">
        <v>5</v>
      </c>
      <c r="B14" t="s">
        <v>5</v>
      </c>
    </row>
  </sheetData>
  <sortState xmlns:xlrd2="http://schemas.microsoft.com/office/spreadsheetml/2017/richdata2" ref="A2:D9">
    <sortCondition ref="A2:A9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6572-6FB0-4BEC-B2CB-C4C416609A43}">
  <dimension ref="A3:B15"/>
  <sheetViews>
    <sheetView workbookViewId="0">
      <selection activeCell="I20" sqref="I20"/>
    </sheetView>
  </sheetViews>
  <sheetFormatPr defaultRowHeight="16.5"/>
  <cols>
    <col min="1" max="1" width="11.875" bestFit="1" customWidth="1"/>
    <col min="2" max="2" width="13.125" bestFit="1" customWidth="1"/>
    <col min="3" max="6" width="10.75" bestFit="1" customWidth="1"/>
  </cols>
  <sheetData>
    <row r="3" spans="1:2">
      <c r="A3" s="48" t="s">
        <v>122</v>
      </c>
      <c r="B3" t="s">
        <v>127</v>
      </c>
    </row>
    <row r="4" spans="1:2">
      <c r="A4" s="37" t="s">
        <v>123</v>
      </c>
      <c r="B4" s="36">
        <v>2773300</v>
      </c>
    </row>
    <row r="5" spans="1:2">
      <c r="A5" s="49" t="s">
        <v>38</v>
      </c>
      <c r="B5" s="36">
        <v>1038000</v>
      </c>
    </row>
    <row r="6" spans="1:2">
      <c r="A6" s="49" t="s">
        <v>43</v>
      </c>
      <c r="B6" s="36">
        <v>784400</v>
      </c>
    </row>
    <row r="7" spans="1:2">
      <c r="A7" s="49" t="s">
        <v>45</v>
      </c>
      <c r="B7" s="36">
        <v>950900</v>
      </c>
    </row>
    <row r="8" spans="1:2">
      <c r="A8" s="37" t="s">
        <v>124</v>
      </c>
      <c r="B8" s="36">
        <v>6896400</v>
      </c>
    </row>
    <row r="9" spans="1:2">
      <c r="A9" s="49" t="s">
        <v>43</v>
      </c>
      <c r="B9" s="36">
        <v>2769400</v>
      </c>
    </row>
    <row r="10" spans="1:2">
      <c r="A10" s="49" t="s">
        <v>49</v>
      </c>
      <c r="B10" s="36">
        <v>1751900</v>
      </c>
    </row>
    <row r="11" spans="1:2">
      <c r="A11" s="49" t="s">
        <v>45</v>
      </c>
      <c r="B11" s="36">
        <v>2375100</v>
      </c>
    </row>
    <row r="12" spans="1:2">
      <c r="A12" s="37" t="s">
        <v>125</v>
      </c>
      <c r="B12" s="36">
        <v>10100200</v>
      </c>
    </row>
    <row r="13" spans="1:2">
      <c r="A13" s="49" t="s">
        <v>43</v>
      </c>
      <c r="B13" s="36">
        <v>8857000</v>
      </c>
    </row>
    <row r="14" spans="1:2">
      <c r="A14" s="49" t="s">
        <v>45</v>
      </c>
      <c r="B14" s="36">
        <v>1243200</v>
      </c>
    </row>
    <row r="15" spans="1:2">
      <c r="A15" s="37" t="s">
        <v>126</v>
      </c>
      <c r="B15" s="36">
        <v>19769900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65"/>
  <sheetViews>
    <sheetView topLeftCell="B2" workbookViewId="0">
      <selection activeCell="E7" sqref="E7"/>
    </sheetView>
  </sheetViews>
  <sheetFormatPr defaultRowHeight="16.5"/>
  <cols>
    <col min="3" max="3" width="9.75" customWidth="1"/>
    <col min="4" max="4" width="11.125" bestFit="1" customWidth="1"/>
    <col min="5" max="5" width="11.125" customWidth="1"/>
    <col min="9" max="9" width="11.25" bestFit="1" customWidth="1"/>
    <col min="11" max="12" width="11.875" bestFit="1" customWidth="1"/>
    <col min="13" max="13" width="13.125" bestFit="1" customWidth="1"/>
    <col min="14" max="16" width="10.75" bestFit="1" customWidth="1"/>
  </cols>
  <sheetData>
    <row r="1" spans="1:18">
      <c r="A1" s="4" t="s">
        <v>30</v>
      </c>
      <c r="B1" s="25" t="s">
        <v>31</v>
      </c>
      <c r="C1" s="26" t="s">
        <v>32</v>
      </c>
      <c r="D1" s="26" t="s">
        <v>88</v>
      </c>
      <c r="E1" s="26" t="s">
        <v>128</v>
      </c>
      <c r="F1" s="26" t="s">
        <v>33</v>
      </c>
      <c r="G1" s="27" t="s">
        <v>34</v>
      </c>
      <c r="H1" s="28" t="s">
        <v>0</v>
      </c>
      <c r="I1" s="29" t="s">
        <v>35</v>
      </c>
    </row>
    <row r="2" spans="1:18">
      <c r="A2" s="5" t="s">
        <v>36</v>
      </c>
      <c r="B2" s="23" t="s">
        <v>37</v>
      </c>
      <c r="C2" s="6" t="s">
        <v>38</v>
      </c>
      <c r="D2" s="34">
        <v>44564</v>
      </c>
      <c r="E2" s="50">
        <f>MONTH(표6[[#This Row],[날짜]])</f>
        <v>1</v>
      </c>
      <c r="F2" s="6" t="s">
        <v>48</v>
      </c>
      <c r="G2" s="7">
        <v>170</v>
      </c>
      <c r="H2" s="9">
        <v>9100</v>
      </c>
      <c r="I2" s="24">
        <f t="shared" ref="I2:I33" si="0">G2*H2</f>
        <v>1547000</v>
      </c>
      <c r="Q2" s="37"/>
      <c r="R2" s="36"/>
    </row>
    <row r="3" spans="1:18">
      <c r="A3" s="5" t="s">
        <v>40</v>
      </c>
      <c r="B3" s="23" t="s">
        <v>37</v>
      </c>
      <c r="C3" s="6" t="s">
        <v>49</v>
      </c>
      <c r="D3" s="34">
        <v>44597</v>
      </c>
      <c r="E3" s="50">
        <f>MONTH(표6[[#This Row],[날짜]])</f>
        <v>2</v>
      </c>
      <c r="F3" s="6" t="s">
        <v>48</v>
      </c>
      <c r="G3" s="7">
        <v>188</v>
      </c>
      <c r="H3" s="9">
        <v>9100</v>
      </c>
      <c r="I3" s="24">
        <f t="shared" si="0"/>
        <v>1710800</v>
      </c>
      <c r="Q3" s="37"/>
      <c r="R3" s="36"/>
    </row>
    <row r="4" spans="1:18">
      <c r="A4" s="5" t="s">
        <v>42</v>
      </c>
      <c r="B4" s="23" t="s">
        <v>37</v>
      </c>
      <c r="C4" s="6" t="s">
        <v>38</v>
      </c>
      <c r="D4" s="34">
        <v>44626</v>
      </c>
      <c r="E4" s="50">
        <f>MONTH(표6[[#This Row],[날짜]])</f>
        <v>3</v>
      </c>
      <c r="F4" s="6" t="s">
        <v>48</v>
      </c>
      <c r="G4" s="8">
        <v>200</v>
      </c>
      <c r="H4" s="9">
        <v>9100</v>
      </c>
      <c r="I4" s="24">
        <f t="shared" si="0"/>
        <v>1820000</v>
      </c>
      <c r="Q4" s="37"/>
      <c r="R4" s="36"/>
    </row>
    <row r="5" spans="1:18">
      <c r="A5" s="5" t="s">
        <v>44</v>
      </c>
      <c r="B5" s="23" t="s">
        <v>37</v>
      </c>
      <c r="C5" s="6" t="s">
        <v>43</v>
      </c>
      <c r="D5" s="34">
        <v>44565</v>
      </c>
      <c r="E5" s="50">
        <f>MONTH(표6[[#This Row],[날짜]])</f>
        <v>1</v>
      </c>
      <c r="F5" s="6" t="s">
        <v>47</v>
      </c>
      <c r="G5" s="9">
        <v>101</v>
      </c>
      <c r="H5" s="9">
        <v>7400</v>
      </c>
      <c r="I5" s="24">
        <f t="shared" si="0"/>
        <v>747400</v>
      </c>
    </row>
    <row r="6" spans="1:18">
      <c r="A6" s="5" t="s">
        <v>40</v>
      </c>
      <c r="B6" s="23" t="s">
        <v>37</v>
      </c>
      <c r="C6" s="6" t="s">
        <v>45</v>
      </c>
      <c r="D6" s="34">
        <v>44599</v>
      </c>
      <c r="E6" s="50">
        <f>MONTH(표6[[#This Row],[날짜]])</f>
        <v>2</v>
      </c>
      <c r="F6" s="6" t="s">
        <v>47</v>
      </c>
      <c r="G6" s="8">
        <v>104</v>
      </c>
      <c r="H6" s="9">
        <v>7400</v>
      </c>
      <c r="I6" s="24">
        <f t="shared" si="0"/>
        <v>769600</v>
      </c>
    </row>
    <row r="7" spans="1:18">
      <c r="A7" s="5" t="s">
        <v>42</v>
      </c>
      <c r="B7" s="23" t="s">
        <v>37</v>
      </c>
      <c r="C7" s="6" t="s">
        <v>49</v>
      </c>
      <c r="D7" s="34">
        <v>44629</v>
      </c>
      <c r="E7" s="50">
        <f>MONTH(표6[[#This Row],[날짜]])</f>
        <v>3</v>
      </c>
      <c r="F7" s="6" t="s">
        <v>47</v>
      </c>
      <c r="G7" s="7">
        <v>106</v>
      </c>
      <c r="H7" s="9">
        <v>7400</v>
      </c>
      <c r="I7" s="24">
        <f t="shared" si="0"/>
        <v>784400</v>
      </c>
    </row>
    <row r="8" spans="1:18">
      <c r="A8" s="5" t="s">
        <v>40</v>
      </c>
      <c r="B8" s="23" t="s">
        <v>37</v>
      </c>
      <c r="C8" s="6" t="s">
        <v>43</v>
      </c>
      <c r="D8" s="34">
        <v>44657</v>
      </c>
      <c r="E8" s="50">
        <f>MONTH(표6[[#This Row],[날짜]])</f>
        <v>4</v>
      </c>
      <c r="F8" s="6" t="s">
        <v>47</v>
      </c>
      <c r="G8" s="7">
        <v>106</v>
      </c>
      <c r="H8" s="9">
        <v>7400</v>
      </c>
      <c r="I8" s="24">
        <f t="shared" si="0"/>
        <v>784400</v>
      </c>
    </row>
    <row r="9" spans="1:18">
      <c r="A9" s="5" t="s">
        <v>42</v>
      </c>
      <c r="B9" s="23" t="s">
        <v>37</v>
      </c>
      <c r="C9" s="6" t="s">
        <v>38</v>
      </c>
      <c r="D9" s="34">
        <v>44567</v>
      </c>
      <c r="E9" s="50">
        <f>MONTH(표6[[#This Row],[날짜]])</f>
        <v>1</v>
      </c>
      <c r="F9" s="6" t="s">
        <v>47</v>
      </c>
      <c r="G9" s="8">
        <v>218</v>
      </c>
      <c r="H9" s="9">
        <v>7400</v>
      </c>
      <c r="I9" s="24">
        <f t="shared" si="0"/>
        <v>1613200</v>
      </c>
    </row>
    <row r="10" spans="1:18">
      <c r="A10" s="5" t="s">
        <v>44</v>
      </c>
      <c r="B10" s="23" t="s">
        <v>37</v>
      </c>
      <c r="C10" s="6" t="s">
        <v>49</v>
      </c>
      <c r="D10" s="34">
        <v>44599</v>
      </c>
      <c r="E10" s="50">
        <f>MONTH(표6[[#This Row],[날짜]])</f>
        <v>2</v>
      </c>
      <c r="F10" s="6" t="s">
        <v>47</v>
      </c>
      <c r="G10" s="8">
        <v>245</v>
      </c>
      <c r="H10" s="9">
        <v>7400</v>
      </c>
      <c r="I10" s="24">
        <f t="shared" si="0"/>
        <v>1813000</v>
      </c>
    </row>
    <row r="11" spans="1:18">
      <c r="A11" s="5" t="s">
        <v>40</v>
      </c>
      <c r="B11" s="23" t="s">
        <v>37</v>
      </c>
      <c r="C11" s="6" t="s">
        <v>49</v>
      </c>
      <c r="D11" s="34">
        <v>44621</v>
      </c>
      <c r="E11" s="50">
        <f>MONTH(표6[[#This Row],[날짜]])</f>
        <v>3</v>
      </c>
      <c r="F11" s="6" t="s">
        <v>47</v>
      </c>
      <c r="G11" s="7">
        <v>248</v>
      </c>
      <c r="H11" s="9">
        <v>7400</v>
      </c>
      <c r="I11" s="24">
        <f t="shared" si="0"/>
        <v>1835200</v>
      </c>
    </row>
    <row r="12" spans="1:18">
      <c r="A12" s="5" t="s">
        <v>40</v>
      </c>
      <c r="B12" s="23" t="s">
        <v>37</v>
      </c>
      <c r="C12" s="6" t="s">
        <v>38</v>
      </c>
      <c r="D12" s="34">
        <v>44661</v>
      </c>
      <c r="E12" s="50">
        <f>MONTH(표6[[#This Row],[날짜]])</f>
        <v>4</v>
      </c>
      <c r="F12" s="6" t="s">
        <v>39</v>
      </c>
      <c r="G12" s="7">
        <v>30</v>
      </c>
      <c r="H12" s="8">
        <v>6600</v>
      </c>
      <c r="I12" s="24">
        <f t="shared" si="0"/>
        <v>198000</v>
      </c>
    </row>
    <row r="13" spans="1:18">
      <c r="A13" s="5" t="s">
        <v>40</v>
      </c>
      <c r="B13" s="23" t="s">
        <v>37</v>
      </c>
      <c r="C13" s="6" t="s">
        <v>38</v>
      </c>
      <c r="D13" s="34">
        <v>44569</v>
      </c>
      <c r="E13" s="50">
        <f>MONTH(표6[[#This Row],[날짜]])</f>
        <v>1</v>
      </c>
      <c r="F13" s="6" t="s">
        <v>39</v>
      </c>
      <c r="G13" s="7">
        <v>136</v>
      </c>
      <c r="H13" s="8">
        <v>6600</v>
      </c>
      <c r="I13" s="24">
        <f t="shared" si="0"/>
        <v>897600</v>
      </c>
    </row>
    <row r="14" spans="1:18">
      <c r="A14" s="5" t="s">
        <v>36</v>
      </c>
      <c r="B14" s="23" t="s">
        <v>37</v>
      </c>
      <c r="C14" s="6" t="s">
        <v>38</v>
      </c>
      <c r="D14" s="34">
        <v>44601</v>
      </c>
      <c r="E14" s="50">
        <f>MONTH(표6[[#This Row],[날짜]])</f>
        <v>2</v>
      </c>
      <c r="F14" s="6" t="s">
        <v>39</v>
      </c>
      <c r="G14" s="7">
        <v>63</v>
      </c>
      <c r="H14" s="8">
        <v>6600</v>
      </c>
      <c r="I14" s="24">
        <f t="shared" si="0"/>
        <v>415800</v>
      </c>
    </row>
    <row r="15" spans="1:18">
      <c r="A15" s="5" t="s">
        <v>44</v>
      </c>
      <c r="B15" s="23" t="s">
        <v>37</v>
      </c>
      <c r="C15" s="6" t="s">
        <v>49</v>
      </c>
      <c r="D15" s="34">
        <v>44625</v>
      </c>
      <c r="E15" s="50">
        <f>MONTH(표6[[#This Row],[날짜]])</f>
        <v>3</v>
      </c>
      <c r="F15" s="6" t="s">
        <v>39</v>
      </c>
      <c r="G15" s="7">
        <v>95</v>
      </c>
      <c r="H15" s="8">
        <v>6600</v>
      </c>
      <c r="I15" s="24">
        <f t="shared" si="0"/>
        <v>627000</v>
      </c>
    </row>
    <row r="16" spans="1:18">
      <c r="A16" s="5" t="s">
        <v>36</v>
      </c>
      <c r="B16" s="23" t="s">
        <v>37</v>
      </c>
      <c r="C16" s="6" t="s">
        <v>45</v>
      </c>
      <c r="D16" s="34">
        <v>44653</v>
      </c>
      <c r="E16" s="50">
        <f>MONTH(표6[[#This Row],[날짜]])</f>
        <v>4</v>
      </c>
      <c r="F16" s="6" t="s">
        <v>39</v>
      </c>
      <c r="G16" s="7">
        <v>99</v>
      </c>
      <c r="H16" s="8">
        <v>6600</v>
      </c>
      <c r="I16" s="24">
        <f t="shared" si="0"/>
        <v>653400</v>
      </c>
    </row>
    <row r="17" spans="1:9">
      <c r="A17" s="5" t="s">
        <v>42</v>
      </c>
      <c r="B17" s="23" t="s">
        <v>37</v>
      </c>
      <c r="C17" s="6" t="s">
        <v>38</v>
      </c>
      <c r="D17" s="34">
        <v>44566</v>
      </c>
      <c r="E17" s="50">
        <f>MONTH(표6[[#This Row],[날짜]])</f>
        <v>1</v>
      </c>
      <c r="F17" s="6" t="s">
        <v>60</v>
      </c>
      <c r="G17" s="9">
        <v>12</v>
      </c>
      <c r="H17" s="8">
        <v>17500</v>
      </c>
      <c r="I17" s="24">
        <f t="shared" si="0"/>
        <v>210000</v>
      </c>
    </row>
    <row r="18" spans="1:9">
      <c r="A18" s="5" t="s">
        <v>36</v>
      </c>
      <c r="B18" s="23" t="s">
        <v>37</v>
      </c>
      <c r="C18" s="6" t="s">
        <v>43</v>
      </c>
      <c r="D18" s="34">
        <v>44596</v>
      </c>
      <c r="E18" s="50">
        <f>MONTH(표6[[#This Row],[날짜]])</f>
        <v>2</v>
      </c>
      <c r="F18" s="6" t="s">
        <v>41</v>
      </c>
      <c r="G18" s="8">
        <v>12</v>
      </c>
      <c r="H18" s="8">
        <v>17500</v>
      </c>
      <c r="I18" s="24">
        <f t="shared" si="0"/>
        <v>210000</v>
      </c>
    </row>
    <row r="19" spans="1:9">
      <c r="A19" s="5" t="s">
        <v>44</v>
      </c>
      <c r="B19" s="23" t="s">
        <v>37</v>
      </c>
      <c r="C19" s="6" t="s">
        <v>43</v>
      </c>
      <c r="D19" s="34">
        <v>44623</v>
      </c>
      <c r="E19" s="50">
        <f>MONTH(표6[[#This Row],[날짜]])</f>
        <v>3</v>
      </c>
      <c r="F19" s="6" t="s">
        <v>41</v>
      </c>
      <c r="G19" s="7">
        <v>15</v>
      </c>
      <c r="H19" s="8">
        <v>17500</v>
      </c>
      <c r="I19" s="24">
        <f t="shared" si="0"/>
        <v>262500</v>
      </c>
    </row>
    <row r="20" spans="1:9">
      <c r="A20" s="5" t="s">
        <v>42</v>
      </c>
      <c r="B20" s="23" t="s">
        <v>37</v>
      </c>
      <c r="C20" s="6" t="s">
        <v>45</v>
      </c>
      <c r="D20" s="34">
        <v>44652</v>
      </c>
      <c r="E20" s="50">
        <f>MONTH(표6[[#This Row],[날짜]])</f>
        <v>4</v>
      </c>
      <c r="F20" s="6" t="s">
        <v>41</v>
      </c>
      <c r="G20" s="7">
        <v>17</v>
      </c>
      <c r="H20" s="8">
        <v>17500</v>
      </c>
      <c r="I20" s="24">
        <f t="shared" si="0"/>
        <v>297500</v>
      </c>
    </row>
    <row r="21" spans="1:9">
      <c r="A21" s="5" t="s">
        <v>42</v>
      </c>
      <c r="B21" s="23" t="s">
        <v>37</v>
      </c>
      <c r="C21" s="6" t="s">
        <v>45</v>
      </c>
      <c r="D21" s="34">
        <v>44568</v>
      </c>
      <c r="E21" s="50">
        <f>MONTH(표6[[#This Row],[날짜]])</f>
        <v>1</v>
      </c>
      <c r="F21" s="6" t="s">
        <v>41</v>
      </c>
      <c r="G21" s="7">
        <v>21</v>
      </c>
      <c r="H21" s="8">
        <v>17500</v>
      </c>
      <c r="I21" s="24">
        <f t="shared" si="0"/>
        <v>367500</v>
      </c>
    </row>
    <row r="22" spans="1:9">
      <c r="A22" s="5" t="s">
        <v>36</v>
      </c>
      <c r="B22" s="23" t="s">
        <v>37</v>
      </c>
      <c r="C22" s="6" t="s">
        <v>43</v>
      </c>
      <c r="D22" s="34">
        <v>44599</v>
      </c>
      <c r="E22" s="50">
        <f>MONTH(표6[[#This Row],[날짜]])</f>
        <v>2</v>
      </c>
      <c r="F22" s="6" t="s">
        <v>41</v>
      </c>
      <c r="G22" s="7">
        <v>37</v>
      </c>
      <c r="H22" s="8">
        <v>17500</v>
      </c>
      <c r="I22" s="24">
        <f t="shared" si="0"/>
        <v>647500</v>
      </c>
    </row>
    <row r="23" spans="1:9">
      <c r="A23" s="5" t="s">
        <v>42</v>
      </c>
      <c r="B23" s="23" t="s">
        <v>37</v>
      </c>
      <c r="C23" s="6" t="s">
        <v>49</v>
      </c>
      <c r="D23" s="34">
        <v>44627</v>
      </c>
      <c r="E23" s="50">
        <f>MONTH(표6[[#This Row],[날짜]])</f>
        <v>3</v>
      </c>
      <c r="F23" s="6" t="s">
        <v>41</v>
      </c>
      <c r="G23" s="7">
        <v>43</v>
      </c>
      <c r="H23" s="8">
        <v>17500</v>
      </c>
      <c r="I23" s="24">
        <f t="shared" si="0"/>
        <v>752500</v>
      </c>
    </row>
    <row r="24" spans="1:9">
      <c r="A24" s="5" t="s">
        <v>40</v>
      </c>
      <c r="B24" s="23" t="s">
        <v>37</v>
      </c>
      <c r="C24" s="6" t="s">
        <v>38</v>
      </c>
      <c r="D24" s="34">
        <v>44655</v>
      </c>
      <c r="E24" s="50">
        <f>MONTH(표6[[#This Row],[날짜]])</f>
        <v>4</v>
      </c>
      <c r="F24" s="6" t="s">
        <v>41</v>
      </c>
      <c r="G24" s="8">
        <v>48</v>
      </c>
      <c r="H24" s="8">
        <v>17500</v>
      </c>
      <c r="I24" s="24">
        <f t="shared" si="0"/>
        <v>840000</v>
      </c>
    </row>
    <row r="25" spans="1:9">
      <c r="A25" s="5" t="s">
        <v>36</v>
      </c>
      <c r="B25" s="23" t="s">
        <v>50</v>
      </c>
      <c r="C25" s="6" t="s">
        <v>49</v>
      </c>
      <c r="D25" s="34">
        <v>44572</v>
      </c>
      <c r="E25" s="50">
        <f>MONTH(표6[[#This Row],[날짜]])</f>
        <v>1</v>
      </c>
      <c r="F25" s="6" t="s">
        <v>48</v>
      </c>
      <c r="G25" s="7">
        <v>130</v>
      </c>
      <c r="H25" s="9">
        <v>9100</v>
      </c>
      <c r="I25" s="24">
        <f t="shared" si="0"/>
        <v>1183000</v>
      </c>
    </row>
    <row r="26" spans="1:9">
      <c r="A26" s="5" t="s">
        <v>40</v>
      </c>
      <c r="B26" s="23" t="s">
        <v>50</v>
      </c>
      <c r="C26" s="6" t="s">
        <v>45</v>
      </c>
      <c r="D26" s="34">
        <v>44603</v>
      </c>
      <c r="E26" s="50">
        <f>MONTH(표6[[#This Row],[날짜]])</f>
        <v>2</v>
      </c>
      <c r="F26" s="6" t="s">
        <v>48</v>
      </c>
      <c r="G26" s="7">
        <v>230</v>
      </c>
      <c r="H26" s="9">
        <v>9100</v>
      </c>
      <c r="I26" s="24">
        <f t="shared" si="0"/>
        <v>2093000</v>
      </c>
    </row>
    <row r="27" spans="1:9">
      <c r="A27" s="5" t="s">
        <v>40</v>
      </c>
      <c r="B27" s="23" t="s">
        <v>50</v>
      </c>
      <c r="C27" s="6" t="s">
        <v>38</v>
      </c>
      <c r="D27" s="34">
        <v>44631</v>
      </c>
      <c r="E27" s="50">
        <f>MONTH(표6[[#This Row],[날짜]])</f>
        <v>3</v>
      </c>
      <c r="F27" s="6" t="s">
        <v>48</v>
      </c>
      <c r="G27" s="8">
        <v>252</v>
      </c>
      <c r="H27" s="9">
        <v>9100</v>
      </c>
      <c r="I27" s="24">
        <f t="shared" si="0"/>
        <v>2293200</v>
      </c>
    </row>
    <row r="28" spans="1:9">
      <c r="A28" s="5" t="s">
        <v>40</v>
      </c>
      <c r="B28" s="23" t="s">
        <v>50</v>
      </c>
      <c r="C28" s="6" t="s">
        <v>45</v>
      </c>
      <c r="D28" s="34">
        <v>44662</v>
      </c>
      <c r="E28" s="50">
        <f>MONTH(표6[[#This Row],[날짜]])</f>
        <v>4</v>
      </c>
      <c r="F28" s="6" t="s">
        <v>48</v>
      </c>
      <c r="G28" s="7">
        <v>261</v>
      </c>
      <c r="H28" s="9">
        <v>9100</v>
      </c>
      <c r="I28" s="24">
        <f t="shared" si="0"/>
        <v>2375100</v>
      </c>
    </row>
    <row r="29" spans="1:9">
      <c r="A29" s="5" t="s">
        <v>42</v>
      </c>
      <c r="B29" s="23" t="s">
        <v>50</v>
      </c>
      <c r="C29" s="6" t="s">
        <v>45</v>
      </c>
      <c r="D29" s="34">
        <v>44573</v>
      </c>
      <c r="E29" s="50">
        <f>MONTH(표6[[#This Row],[날짜]])</f>
        <v>1</v>
      </c>
      <c r="F29" s="6" t="s">
        <v>47</v>
      </c>
      <c r="G29" s="7">
        <v>117</v>
      </c>
      <c r="H29" s="9">
        <v>7400</v>
      </c>
      <c r="I29" s="24">
        <f t="shared" si="0"/>
        <v>865800</v>
      </c>
    </row>
    <row r="30" spans="1:9">
      <c r="A30" s="5" t="s">
        <v>42</v>
      </c>
      <c r="B30" s="23" t="s">
        <v>50</v>
      </c>
      <c r="C30" s="6" t="s">
        <v>49</v>
      </c>
      <c r="D30" s="34">
        <v>44604</v>
      </c>
      <c r="E30" s="50">
        <f>MONTH(표6[[#This Row],[날짜]])</f>
        <v>2</v>
      </c>
      <c r="F30" s="6" t="s">
        <v>47</v>
      </c>
      <c r="G30" s="8">
        <v>131</v>
      </c>
      <c r="H30" s="9">
        <v>7400</v>
      </c>
      <c r="I30" s="24">
        <f t="shared" si="0"/>
        <v>969400</v>
      </c>
    </row>
    <row r="31" spans="1:9">
      <c r="A31" s="5" t="s">
        <v>44</v>
      </c>
      <c r="B31" s="23" t="s">
        <v>50</v>
      </c>
      <c r="C31" s="6" t="s">
        <v>43</v>
      </c>
      <c r="D31" s="34">
        <v>44663</v>
      </c>
      <c r="E31" s="50">
        <f>MONTH(표6[[#This Row],[날짜]])</f>
        <v>4</v>
      </c>
      <c r="F31" s="6" t="s">
        <v>47</v>
      </c>
      <c r="G31" s="7">
        <v>256</v>
      </c>
      <c r="H31" s="9">
        <v>7400</v>
      </c>
      <c r="I31" s="24">
        <f t="shared" si="0"/>
        <v>1894400</v>
      </c>
    </row>
    <row r="32" spans="1:9">
      <c r="A32" s="5" t="s">
        <v>40</v>
      </c>
      <c r="B32" s="23" t="s">
        <v>50</v>
      </c>
      <c r="C32" s="6" t="s">
        <v>38</v>
      </c>
      <c r="D32" s="34">
        <v>44574</v>
      </c>
      <c r="E32" s="50">
        <f>MONTH(표6[[#This Row],[날짜]])</f>
        <v>1</v>
      </c>
      <c r="F32" s="6" t="s">
        <v>39</v>
      </c>
      <c r="G32" s="7">
        <v>99</v>
      </c>
      <c r="H32" s="8">
        <v>6600</v>
      </c>
      <c r="I32" s="24">
        <f t="shared" si="0"/>
        <v>653400</v>
      </c>
    </row>
    <row r="33" spans="1:9">
      <c r="A33" s="5" t="s">
        <v>44</v>
      </c>
      <c r="B33" s="23" t="s">
        <v>50</v>
      </c>
      <c r="C33" s="6" t="s">
        <v>45</v>
      </c>
      <c r="D33" s="34">
        <v>44605</v>
      </c>
      <c r="E33" s="50">
        <f>MONTH(표6[[#This Row],[날짜]])</f>
        <v>2</v>
      </c>
      <c r="F33" s="6" t="s">
        <v>39</v>
      </c>
      <c r="G33" s="7">
        <v>108</v>
      </c>
      <c r="H33" s="8">
        <v>6600</v>
      </c>
      <c r="I33" s="24">
        <f t="shared" si="0"/>
        <v>712800</v>
      </c>
    </row>
    <row r="34" spans="1:9">
      <c r="A34" s="5" t="s">
        <v>44</v>
      </c>
      <c r="B34" s="23" t="s">
        <v>50</v>
      </c>
      <c r="C34" s="6" t="s">
        <v>43</v>
      </c>
      <c r="D34" s="34">
        <v>44633</v>
      </c>
      <c r="E34" s="50">
        <f>MONTH(표6[[#This Row],[날짜]])</f>
        <v>3</v>
      </c>
      <c r="F34" s="6" t="s">
        <v>39</v>
      </c>
      <c r="G34" s="7">
        <v>108</v>
      </c>
      <c r="H34" s="8">
        <v>6600</v>
      </c>
      <c r="I34" s="24">
        <f t="shared" ref="I34:I65" si="1">G34*H34</f>
        <v>712800</v>
      </c>
    </row>
    <row r="35" spans="1:9">
      <c r="A35" s="5" t="s">
        <v>42</v>
      </c>
      <c r="B35" s="23" t="s">
        <v>50</v>
      </c>
      <c r="C35" s="6" t="s">
        <v>49</v>
      </c>
      <c r="D35" s="34">
        <v>44664</v>
      </c>
      <c r="E35" s="50">
        <f>MONTH(표6[[#This Row],[날짜]])</f>
        <v>4</v>
      </c>
      <c r="F35" s="6" t="s">
        <v>39</v>
      </c>
      <c r="G35" s="7">
        <v>109</v>
      </c>
      <c r="H35" s="8">
        <v>6600</v>
      </c>
      <c r="I35" s="24">
        <f t="shared" si="1"/>
        <v>719400</v>
      </c>
    </row>
    <row r="36" spans="1:9">
      <c r="A36" s="5" t="s">
        <v>36</v>
      </c>
      <c r="B36" s="23" t="s">
        <v>50</v>
      </c>
      <c r="C36" s="6" t="s">
        <v>45</v>
      </c>
      <c r="D36" s="34">
        <v>44634</v>
      </c>
      <c r="E36" s="50">
        <f>MONTH(표6[[#This Row],[날짜]])</f>
        <v>3</v>
      </c>
      <c r="F36" s="6" t="s">
        <v>39</v>
      </c>
      <c r="G36" s="7">
        <v>140</v>
      </c>
      <c r="H36" s="8">
        <v>6600</v>
      </c>
      <c r="I36" s="24">
        <f t="shared" si="1"/>
        <v>924000</v>
      </c>
    </row>
    <row r="37" spans="1:9">
      <c r="A37" s="5" t="s">
        <v>44</v>
      </c>
      <c r="B37" s="23" t="s">
        <v>50</v>
      </c>
      <c r="C37" s="6" t="s">
        <v>38</v>
      </c>
      <c r="D37" s="34">
        <v>44576</v>
      </c>
      <c r="E37" s="50">
        <f>MONTH(표6[[#This Row],[날짜]])</f>
        <v>1</v>
      </c>
      <c r="F37" s="6" t="s">
        <v>41</v>
      </c>
      <c r="G37" s="8">
        <v>38</v>
      </c>
      <c r="H37" s="8">
        <v>17500</v>
      </c>
      <c r="I37" s="24">
        <f t="shared" si="1"/>
        <v>665000</v>
      </c>
    </row>
    <row r="38" spans="1:9">
      <c r="A38" s="5" t="s">
        <v>44</v>
      </c>
      <c r="B38" s="23" t="s">
        <v>50</v>
      </c>
      <c r="C38" s="6" t="s">
        <v>49</v>
      </c>
      <c r="D38" s="34">
        <v>44607</v>
      </c>
      <c r="E38" s="50">
        <f>MONTH(표6[[#This Row],[날짜]])</f>
        <v>2</v>
      </c>
      <c r="F38" s="6" t="s">
        <v>41</v>
      </c>
      <c r="G38" s="7">
        <v>50</v>
      </c>
      <c r="H38" s="8">
        <v>17500</v>
      </c>
      <c r="I38" s="24">
        <f t="shared" si="1"/>
        <v>875000</v>
      </c>
    </row>
    <row r="39" spans="1:9">
      <c r="A39" s="5" t="s">
        <v>36</v>
      </c>
      <c r="B39" s="23" t="s">
        <v>50</v>
      </c>
      <c r="C39" s="6" t="s">
        <v>45</v>
      </c>
      <c r="D39" s="34">
        <v>44635</v>
      </c>
      <c r="E39" s="50">
        <f>MONTH(표6[[#This Row],[날짜]])</f>
        <v>3</v>
      </c>
      <c r="F39" s="6" t="s">
        <v>41</v>
      </c>
      <c r="G39" s="7">
        <v>50</v>
      </c>
      <c r="H39" s="8">
        <v>17500</v>
      </c>
      <c r="I39" s="24">
        <f t="shared" si="1"/>
        <v>875000</v>
      </c>
    </row>
    <row r="40" spans="1:9">
      <c r="A40" s="5" t="s">
        <v>40</v>
      </c>
      <c r="B40" s="23" t="s">
        <v>50</v>
      </c>
      <c r="C40" s="6" t="s">
        <v>43</v>
      </c>
      <c r="D40" s="34">
        <v>44666</v>
      </c>
      <c r="E40" s="50">
        <f>MONTH(표6[[#This Row],[날짜]])</f>
        <v>4</v>
      </c>
      <c r="F40" s="6" t="s">
        <v>41</v>
      </c>
      <c r="G40" s="9">
        <v>50</v>
      </c>
      <c r="H40" s="8">
        <v>17500</v>
      </c>
      <c r="I40" s="24">
        <f t="shared" si="1"/>
        <v>875000</v>
      </c>
    </row>
    <row r="41" spans="1:9">
      <c r="A41" s="5" t="s">
        <v>42</v>
      </c>
      <c r="B41" s="23" t="s">
        <v>50</v>
      </c>
      <c r="C41" s="6" t="s">
        <v>49</v>
      </c>
      <c r="D41" s="34">
        <v>44636</v>
      </c>
      <c r="E41" s="50">
        <f>MONTH(표6[[#This Row],[날짜]])</f>
        <v>3</v>
      </c>
      <c r="F41" s="6" t="s">
        <v>41</v>
      </c>
      <c r="G41" s="7">
        <v>54</v>
      </c>
      <c r="H41" s="8">
        <v>17500</v>
      </c>
      <c r="I41" s="24">
        <f t="shared" si="1"/>
        <v>945000</v>
      </c>
    </row>
    <row r="42" spans="1:9">
      <c r="A42" s="5" t="s">
        <v>44</v>
      </c>
      <c r="B42" s="23" t="s">
        <v>50</v>
      </c>
      <c r="C42" s="6" t="s">
        <v>49</v>
      </c>
      <c r="D42" s="34">
        <v>44667</v>
      </c>
      <c r="E42" s="50">
        <f>MONTH(표6[[#This Row],[날짜]])</f>
        <v>4</v>
      </c>
      <c r="F42" s="6" t="s">
        <v>41</v>
      </c>
      <c r="G42" s="8">
        <v>59</v>
      </c>
      <c r="H42" s="8">
        <v>17500</v>
      </c>
      <c r="I42" s="24">
        <f t="shared" si="1"/>
        <v>1032500</v>
      </c>
    </row>
    <row r="43" spans="1:9">
      <c r="A43" s="5" t="s">
        <v>42</v>
      </c>
      <c r="B43" s="23" t="s">
        <v>46</v>
      </c>
      <c r="C43" s="6" t="s">
        <v>38</v>
      </c>
      <c r="D43" s="34">
        <v>44581</v>
      </c>
      <c r="E43" s="50">
        <f>MONTH(표6[[#This Row],[날짜]])</f>
        <v>1</v>
      </c>
      <c r="F43" s="6" t="s">
        <v>48</v>
      </c>
      <c r="G43" s="8">
        <v>52</v>
      </c>
      <c r="H43" s="9">
        <v>9100</v>
      </c>
      <c r="I43" s="24">
        <f t="shared" si="1"/>
        <v>473200</v>
      </c>
    </row>
    <row r="44" spans="1:9">
      <c r="A44" s="5" t="s">
        <v>40</v>
      </c>
      <c r="B44" s="23" t="s">
        <v>46</v>
      </c>
      <c r="C44" s="6" t="s">
        <v>45</v>
      </c>
      <c r="D44" s="34">
        <v>44612</v>
      </c>
      <c r="E44" s="50">
        <f>MONTH(표6[[#This Row],[날짜]])</f>
        <v>2</v>
      </c>
      <c r="F44" s="6" t="s">
        <v>48</v>
      </c>
      <c r="G44" s="7">
        <v>147</v>
      </c>
      <c r="H44" s="9">
        <v>9100</v>
      </c>
      <c r="I44" s="24">
        <f t="shared" si="1"/>
        <v>1337700</v>
      </c>
    </row>
    <row r="45" spans="1:9">
      <c r="A45" s="5" t="s">
        <v>36</v>
      </c>
      <c r="B45" s="23" t="s">
        <v>46</v>
      </c>
      <c r="C45" s="6" t="s">
        <v>49</v>
      </c>
      <c r="D45" s="34">
        <v>44640</v>
      </c>
      <c r="E45" s="50">
        <f>MONTH(표6[[#This Row],[날짜]])</f>
        <v>3</v>
      </c>
      <c r="F45" s="6" t="s">
        <v>48</v>
      </c>
      <c r="G45" s="8">
        <v>320</v>
      </c>
      <c r="H45" s="9">
        <v>9100</v>
      </c>
      <c r="I45" s="24">
        <f t="shared" si="1"/>
        <v>2912000</v>
      </c>
    </row>
    <row r="46" spans="1:9">
      <c r="A46" s="5" t="s">
        <v>42</v>
      </c>
      <c r="B46" s="23" t="s">
        <v>46</v>
      </c>
      <c r="C46" s="6" t="s">
        <v>43</v>
      </c>
      <c r="D46" s="34">
        <v>44671</v>
      </c>
      <c r="E46" s="50">
        <f>MONTH(표6[[#This Row],[날짜]])</f>
        <v>4</v>
      </c>
      <c r="F46" s="6" t="s">
        <v>48</v>
      </c>
      <c r="G46" s="7">
        <v>343</v>
      </c>
      <c r="H46" s="9">
        <v>9100</v>
      </c>
      <c r="I46" s="24">
        <f t="shared" si="1"/>
        <v>3121300</v>
      </c>
    </row>
    <row r="47" spans="1:9">
      <c r="A47" s="5" t="s">
        <v>42</v>
      </c>
      <c r="B47" s="23" t="s">
        <v>46</v>
      </c>
      <c r="C47" s="6" t="s">
        <v>45</v>
      </c>
      <c r="D47" s="34">
        <v>44582</v>
      </c>
      <c r="E47" s="50">
        <f>MONTH(표6[[#This Row],[날짜]])</f>
        <v>1</v>
      </c>
      <c r="F47" s="6" t="s">
        <v>48</v>
      </c>
      <c r="G47" s="9">
        <v>419</v>
      </c>
      <c r="H47" s="9">
        <v>9100</v>
      </c>
      <c r="I47" s="24">
        <f t="shared" si="1"/>
        <v>3812900</v>
      </c>
    </row>
    <row r="48" spans="1:9">
      <c r="A48" s="5" t="s">
        <v>44</v>
      </c>
      <c r="B48" s="23" t="s">
        <v>46</v>
      </c>
      <c r="C48" s="6" t="s">
        <v>49</v>
      </c>
      <c r="D48" s="34">
        <v>44613</v>
      </c>
      <c r="E48" s="50">
        <f>MONTH(표6[[#This Row],[날짜]])</f>
        <v>2</v>
      </c>
      <c r="F48" s="6" t="s">
        <v>48</v>
      </c>
      <c r="G48" s="9">
        <v>420</v>
      </c>
      <c r="H48" s="9">
        <v>9100</v>
      </c>
      <c r="I48" s="24">
        <f t="shared" si="1"/>
        <v>3822000</v>
      </c>
    </row>
    <row r="49" spans="1:9">
      <c r="A49" s="5" t="s">
        <v>42</v>
      </c>
      <c r="B49" s="23" t="s">
        <v>46</v>
      </c>
      <c r="C49" s="6" t="s">
        <v>43</v>
      </c>
      <c r="D49" s="34">
        <v>44641</v>
      </c>
      <c r="E49" s="50">
        <f>MONTH(표6[[#This Row],[날짜]])</f>
        <v>3</v>
      </c>
      <c r="F49" s="6" t="s">
        <v>48</v>
      </c>
      <c r="G49" s="8">
        <v>506</v>
      </c>
      <c r="H49" s="9">
        <v>9100</v>
      </c>
      <c r="I49" s="24">
        <f t="shared" si="1"/>
        <v>4604600</v>
      </c>
    </row>
    <row r="50" spans="1:9">
      <c r="A50" s="5" t="s">
        <v>36</v>
      </c>
      <c r="B50" s="23" t="s">
        <v>46</v>
      </c>
      <c r="C50" s="6" t="s">
        <v>43</v>
      </c>
      <c r="D50" s="34">
        <v>44672</v>
      </c>
      <c r="E50" s="50">
        <f>MONTH(표6[[#This Row],[날짜]])</f>
        <v>4</v>
      </c>
      <c r="F50" s="6" t="s">
        <v>48</v>
      </c>
      <c r="G50" s="8">
        <v>507</v>
      </c>
      <c r="H50" s="9">
        <v>9100</v>
      </c>
      <c r="I50" s="24">
        <f t="shared" si="1"/>
        <v>4613700</v>
      </c>
    </row>
    <row r="51" spans="1:9">
      <c r="A51" s="5" t="s">
        <v>40</v>
      </c>
      <c r="B51" s="23" t="s">
        <v>46</v>
      </c>
      <c r="C51" s="6" t="s">
        <v>43</v>
      </c>
      <c r="D51" s="34">
        <v>44583</v>
      </c>
      <c r="E51" s="50">
        <f>MONTH(표6[[#This Row],[날짜]])</f>
        <v>1</v>
      </c>
      <c r="F51" s="6" t="s">
        <v>48</v>
      </c>
      <c r="G51" s="8">
        <v>518</v>
      </c>
      <c r="H51" s="9">
        <v>9100</v>
      </c>
      <c r="I51" s="24">
        <f t="shared" si="1"/>
        <v>4713800</v>
      </c>
    </row>
    <row r="52" spans="1:9">
      <c r="A52" s="5" t="s">
        <v>44</v>
      </c>
      <c r="B52" s="23" t="s">
        <v>46</v>
      </c>
      <c r="C52" s="6" t="s">
        <v>45</v>
      </c>
      <c r="D52" s="34">
        <v>44584</v>
      </c>
      <c r="E52" s="50">
        <f>MONTH(표6[[#This Row],[날짜]])</f>
        <v>1</v>
      </c>
      <c r="F52" s="6" t="s">
        <v>47</v>
      </c>
      <c r="G52" s="7">
        <v>59</v>
      </c>
      <c r="H52" s="9">
        <v>7400</v>
      </c>
      <c r="I52" s="24">
        <f t="shared" si="1"/>
        <v>436600</v>
      </c>
    </row>
    <row r="53" spans="1:9">
      <c r="A53" s="5" t="s">
        <v>36</v>
      </c>
      <c r="B53" s="23" t="s">
        <v>46</v>
      </c>
      <c r="C53" s="6" t="s">
        <v>38</v>
      </c>
      <c r="D53" s="34">
        <v>44615</v>
      </c>
      <c r="E53" s="50">
        <f>MONTH(표6[[#This Row],[날짜]])</f>
        <v>2</v>
      </c>
      <c r="F53" s="6" t="s">
        <v>47</v>
      </c>
      <c r="G53" s="8">
        <v>63</v>
      </c>
      <c r="H53" s="9">
        <v>7400</v>
      </c>
      <c r="I53" s="24">
        <f t="shared" si="1"/>
        <v>466200</v>
      </c>
    </row>
    <row r="54" spans="1:9">
      <c r="A54" s="5" t="s">
        <v>36</v>
      </c>
      <c r="B54" s="23" t="s">
        <v>46</v>
      </c>
      <c r="C54" s="6" t="s">
        <v>43</v>
      </c>
      <c r="D54" s="34">
        <v>44643</v>
      </c>
      <c r="E54" s="50">
        <f>MONTH(표6[[#This Row],[날짜]])</f>
        <v>3</v>
      </c>
      <c r="F54" s="6" t="s">
        <v>47</v>
      </c>
      <c r="G54" s="7">
        <v>160</v>
      </c>
      <c r="H54" s="9">
        <v>7400</v>
      </c>
      <c r="I54" s="24">
        <f t="shared" si="1"/>
        <v>1184000</v>
      </c>
    </row>
    <row r="55" spans="1:9">
      <c r="A55" s="5" t="s">
        <v>36</v>
      </c>
      <c r="B55" s="23" t="s">
        <v>46</v>
      </c>
      <c r="C55" s="6" t="s">
        <v>45</v>
      </c>
      <c r="D55" s="34">
        <v>44674</v>
      </c>
      <c r="E55" s="50">
        <f>MONTH(표6[[#This Row],[날짜]])</f>
        <v>4</v>
      </c>
      <c r="F55" s="6" t="s">
        <v>47</v>
      </c>
      <c r="G55" s="7">
        <v>168</v>
      </c>
      <c r="H55" s="9">
        <v>7400</v>
      </c>
      <c r="I55" s="24">
        <f t="shared" si="1"/>
        <v>1243200</v>
      </c>
    </row>
    <row r="56" spans="1:9">
      <c r="A56" s="5" t="s">
        <v>40</v>
      </c>
      <c r="B56" s="23" t="s">
        <v>46</v>
      </c>
      <c r="C56" s="6" t="s">
        <v>38</v>
      </c>
      <c r="D56" s="34">
        <v>44616</v>
      </c>
      <c r="E56" s="50">
        <f>MONTH(표6[[#This Row],[날짜]])</f>
        <v>2</v>
      </c>
      <c r="F56" s="6" t="s">
        <v>47</v>
      </c>
      <c r="G56" s="8">
        <v>203</v>
      </c>
      <c r="H56" s="9">
        <v>7400</v>
      </c>
      <c r="I56" s="24">
        <f t="shared" si="1"/>
        <v>1502200</v>
      </c>
    </row>
    <row r="57" spans="1:9">
      <c r="A57" s="5" t="s">
        <v>44</v>
      </c>
      <c r="B57" s="23" t="s">
        <v>46</v>
      </c>
      <c r="C57" s="6" t="s">
        <v>38</v>
      </c>
      <c r="D57" s="34">
        <v>44644</v>
      </c>
      <c r="E57" s="50">
        <f>MONTH(표6[[#This Row],[날짜]])</f>
        <v>3</v>
      </c>
      <c r="F57" s="6" t="s">
        <v>47</v>
      </c>
      <c r="G57" s="9">
        <v>206</v>
      </c>
      <c r="H57" s="9">
        <v>7400</v>
      </c>
      <c r="I57" s="24">
        <f t="shared" si="1"/>
        <v>1524400</v>
      </c>
    </row>
    <row r="58" spans="1:9">
      <c r="A58" s="5" t="s">
        <v>36</v>
      </c>
      <c r="B58" s="23" t="s">
        <v>46</v>
      </c>
      <c r="C58" s="6" t="s">
        <v>43</v>
      </c>
      <c r="D58" s="34">
        <v>44586</v>
      </c>
      <c r="E58" s="50">
        <f>MONTH(표6[[#This Row],[날짜]])</f>
        <v>1</v>
      </c>
      <c r="F58" s="6" t="s">
        <v>39</v>
      </c>
      <c r="G58" s="7">
        <v>63</v>
      </c>
      <c r="H58" s="8">
        <v>6600</v>
      </c>
      <c r="I58" s="24">
        <f t="shared" si="1"/>
        <v>415800</v>
      </c>
    </row>
    <row r="59" spans="1:9">
      <c r="A59" s="5" t="s">
        <v>36</v>
      </c>
      <c r="B59" s="23" t="s">
        <v>46</v>
      </c>
      <c r="C59" s="6" t="s">
        <v>49</v>
      </c>
      <c r="D59" s="34">
        <v>44617</v>
      </c>
      <c r="E59" s="50">
        <f>MONTH(표6[[#This Row],[날짜]])</f>
        <v>2</v>
      </c>
      <c r="F59" s="6" t="s">
        <v>39</v>
      </c>
      <c r="G59" s="7">
        <v>72</v>
      </c>
      <c r="H59" s="8">
        <v>6600</v>
      </c>
      <c r="I59" s="24">
        <f t="shared" si="1"/>
        <v>475200</v>
      </c>
    </row>
    <row r="60" spans="1:9">
      <c r="A60" s="5" t="s">
        <v>40</v>
      </c>
      <c r="B60" s="23" t="s">
        <v>46</v>
      </c>
      <c r="C60" s="6" t="s">
        <v>45</v>
      </c>
      <c r="D60" s="34">
        <v>44645</v>
      </c>
      <c r="E60" s="50">
        <f>MONTH(표6[[#This Row],[날짜]])</f>
        <v>3</v>
      </c>
      <c r="F60" s="6" t="s">
        <v>39</v>
      </c>
      <c r="G60" s="7">
        <v>75</v>
      </c>
      <c r="H60" s="8">
        <v>6600</v>
      </c>
      <c r="I60" s="24">
        <f t="shared" si="1"/>
        <v>495000</v>
      </c>
    </row>
    <row r="61" spans="1:9">
      <c r="A61" s="5" t="s">
        <v>44</v>
      </c>
      <c r="B61" s="23" t="s">
        <v>46</v>
      </c>
      <c r="C61" s="6" t="s">
        <v>43</v>
      </c>
      <c r="D61" s="34">
        <v>44676</v>
      </c>
      <c r="E61" s="50">
        <f>MONTH(표6[[#This Row],[날짜]])</f>
        <v>4</v>
      </c>
      <c r="F61" s="6" t="s">
        <v>39</v>
      </c>
      <c r="G61" s="7">
        <v>76</v>
      </c>
      <c r="H61" s="8">
        <v>6600</v>
      </c>
      <c r="I61" s="24">
        <f t="shared" si="1"/>
        <v>501600</v>
      </c>
    </row>
    <row r="62" spans="1:9">
      <c r="A62" s="5" t="s">
        <v>44</v>
      </c>
      <c r="B62" s="23" t="s">
        <v>46</v>
      </c>
      <c r="C62" s="6" t="s">
        <v>49</v>
      </c>
      <c r="D62" s="34">
        <v>44587</v>
      </c>
      <c r="E62" s="50">
        <f>MONTH(표6[[#This Row],[날짜]])</f>
        <v>1</v>
      </c>
      <c r="F62" s="6" t="s">
        <v>39</v>
      </c>
      <c r="G62" s="7">
        <v>87</v>
      </c>
      <c r="H62" s="8">
        <v>6600</v>
      </c>
      <c r="I62" s="24">
        <f t="shared" si="1"/>
        <v>574200</v>
      </c>
    </row>
    <row r="63" spans="1:9">
      <c r="A63" s="5" t="s">
        <v>42</v>
      </c>
      <c r="B63" s="23" t="s">
        <v>46</v>
      </c>
      <c r="C63" s="6" t="s">
        <v>43</v>
      </c>
      <c r="D63" s="34">
        <v>44677</v>
      </c>
      <c r="E63" s="50">
        <f>MONTH(표6[[#This Row],[날짜]])</f>
        <v>4</v>
      </c>
      <c r="F63" s="6" t="s">
        <v>39</v>
      </c>
      <c r="G63" s="7">
        <v>94</v>
      </c>
      <c r="H63" s="8">
        <v>6600</v>
      </c>
      <c r="I63" s="24">
        <f t="shared" si="1"/>
        <v>620400</v>
      </c>
    </row>
    <row r="64" spans="1:9">
      <c r="A64" s="5" t="s">
        <v>36</v>
      </c>
      <c r="B64" s="23" t="s">
        <v>46</v>
      </c>
      <c r="C64" s="6" t="s">
        <v>38</v>
      </c>
      <c r="D64" s="34">
        <v>44647</v>
      </c>
      <c r="E64" s="50">
        <f>MONTH(표6[[#This Row],[날짜]])</f>
        <v>3</v>
      </c>
      <c r="F64" s="6" t="s">
        <v>41</v>
      </c>
      <c r="G64" s="7">
        <v>29</v>
      </c>
      <c r="H64" s="8">
        <v>17500</v>
      </c>
      <c r="I64" s="24">
        <f t="shared" si="1"/>
        <v>507500</v>
      </c>
    </row>
    <row r="65" spans="1:9">
      <c r="A65" s="5" t="s">
        <v>44</v>
      </c>
      <c r="B65" s="30" t="s">
        <v>46</v>
      </c>
      <c r="C65" s="31" t="s">
        <v>45</v>
      </c>
      <c r="D65" s="35">
        <v>44620</v>
      </c>
      <c r="E65" s="50">
        <f>MONTH(표6[[#This Row],[날짜]])</f>
        <v>2</v>
      </c>
      <c r="F65" s="31" t="s">
        <v>41</v>
      </c>
      <c r="G65" s="38">
        <v>31</v>
      </c>
      <c r="H65" s="32">
        <v>17500</v>
      </c>
      <c r="I65" s="33">
        <f t="shared" si="1"/>
        <v>542500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78FE-37F7-4F64-AC6C-9CEDF3A6BC9C}">
  <dimension ref="A1:AI105"/>
  <sheetViews>
    <sheetView workbookViewId="0">
      <selection activeCell="X1" sqref="X1"/>
    </sheetView>
  </sheetViews>
  <sheetFormatPr defaultRowHeight="16.5"/>
  <cols>
    <col min="1" max="9" width="7.5" customWidth="1"/>
    <col min="10" max="22" width="8.5" customWidth="1"/>
    <col min="24" max="24" width="9" bestFit="1" customWidth="1"/>
  </cols>
  <sheetData>
    <row r="1" spans="1:3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X1" s="41" t="s">
        <v>109</v>
      </c>
    </row>
    <row r="2" spans="1:35">
      <c r="A2" s="39">
        <v>3</v>
      </c>
      <c r="B2">
        <v>4</v>
      </c>
      <c r="C2">
        <v>4</v>
      </c>
      <c r="D2">
        <v>4</v>
      </c>
      <c r="E2">
        <v>3</v>
      </c>
      <c r="F2">
        <v>4</v>
      </c>
      <c r="G2">
        <v>3</v>
      </c>
      <c r="H2">
        <v>1</v>
      </c>
      <c r="I2">
        <v>3</v>
      </c>
      <c r="J2">
        <v>4</v>
      </c>
      <c r="K2">
        <v>4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3</v>
      </c>
      <c r="T2">
        <v>4</v>
      </c>
      <c r="U2">
        <v>4</v>
      </c>
      <c r="V2">
        <v>4</v>
      </c>
      <c r="X2" s="42">
        <f>DAVERAGE(표7[#All],X1,표7[#All])</f>
        <v>3.3557692307692308</v>
      </c>
    </row>
    <row r="3" spans="1:35">
      <c r="A3" s="39">
        <v>3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X3" s="42">
        <f>5-X2</f>
        <v>1.6442307692307692</v>
      </c>
    </row>
    <row r="4" spans="1:35">
      <c r="A4" s="39">
        <v>4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</row>
    <row r="5" spans="1:35">
      <c r="A5" s="39">
        <v>3</v>
      </c>
      <c r="B5">
        <v>3</v>
      </c>
      <c r="C5">
        <v>4</v>
      </c>
      <c r="D5">
        <v>4</v>
      </c>
      <c r="E5">
        <v>3</v>
      </c>
      <c r="F5">
        <v>4</v>
      </c>
      <c r="G5">
        <v>3</v>
      </c>
      <c r="H5">
        <v>3</v>
      </c>
      <c r="I5">
        <v>3</v>
      </c>
      <c r="J5">
        <v>3</v>
      </c>
      <c r="K5">
        <v>3</v>
      </c>
      <c r="L5">
        <v>4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</row>
    <row r="6" spans="1:35">
      <c r="A6" s="39">
        <v>3</v>
      </c>
      <c r="B6">
        <v>4</v>
      </c>
      <c r="C6">
        <v>3</v>
      </c>
      <c r="D6">
        <v>4</v>
      </c>
      <c r="E6">
        <v>4</v>
      </c>
      <c r="F6">
        <v>4</v>
      </c>
      <c r="G6">
        <v>3</v>
      </c>
      <c r="H6">
        <v>4</v>
      </c>
      <c r="I6">
        <v>4</v>
      </c>
      <c r="J6">
        <v>3</v>
      </c>
      <c r="K6">
        <v>3</v>
      </c>
      <c r="L6">
        <v>4</v>
      </c>
      <c r="M6">
        <v>4</v>
      </c>
      <c r="N6">
        <v>3</v>
      </c>
      <c r="O6">
        <v>4</v>
      </c>
      <c r="P6">
        <v>4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</row>
    <row r="7" spans="1:35">
      <c r="A7" s="39">
        <v>4</v>
      </c>
      <c r="B7">
        <v>4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2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</row>
    <row r="8" spans="1:35">
      <c r="A8" s="39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</row>
    <row r="9" spans="1:35">
      <c r="A9" s="3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</row>
    <row r="10" spans="1:35">
      <c r="A10" s="39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3</v>
      </c>
      <c r="U10">
        <v>4</v>
      </c>
      <c r="V10">
        <v>4</v>
      </c>
    </row>
    <row r="11" spans="1:35">
      <c r="A11" s="39">
        <v>3</v>
      </c>
      <c r="B11">
        <v>4</v>
      </c>
      <c r="C11">
        <v>3</v>
      </c>
      <c r="D11">
        <v>4</v>
      </c>
      <c r="E11">
        <v>3</v>
      </c>
      <c r="F11">
        <v>4</v>
      </c>
      <c r="G11">
        <v>3</v>
      </c>
      <c r="H11">
        <v>3</v>
      </c>
      <c r="I11">
        <v>3</v>
      </c>
      <c r="J11">
        <v>3</v>
      </c>
      <c r="K11">
        <v>2</v>
      </c>
      <c r="L11">
        <v>3</v>
      </c>
      <c r="M11">
        <v>3</v>
      </c>
      <c r="N11">
        <v>2</v>
      </c>
      <c r="O11">
        <v>3</v>
      </c>
      <c r="P11">
        <v>3</v>
      </c>
      <c r="Q11">
        <v>1</v>
      </c>
      <c r="R11">
        <v>3</v>
      </c>
      <c r="S11">
        <v>2</v>
      </c>
      <c r="T11">
        <v>3</v>
      </c>
      <c r="U11">
        <v>2</v>
      </c>
      <c r="V11">
        <v>3</v>
      </c>
    </row>
    <row r="12" spans="1:35">
      <c r="A12" s="39">
        <v>3</v>
      </c>
      <c r="B12">
        <v>4</v>
      </c>
      <c r="C12">
        <v>3</v>
      </c>
      <c r="D12">
        <v>3</v>
      </c>
      <c r="E12">
        <v>3</v>
      </c>
      <c r="F12">
        <v>4</v>
      </c>
      <c r="G12">
        <v>4</v>
      </c>
      <c r="H12">
        <v>4</v>
      </c>
      <c r="I12">
        <v>4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</row>
    <row r="13" spans="1:35">
      <c r="A13" s="39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3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</row>
    <row r="14" spans="1:35">
      <c r="A14" s="39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3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3</v>
      </c>
      <c r="O14">
        <v>3</v>
      </c>
      <c r="P14">
        <v>4</v>
      </c>
      <c r="Q14">
        <v>4</v>
      </c>
      <c r="R14">
        <v>4</v>
      </c>
      <c r="S14">
        <v>4</v>
      </c>
      <c r="T14">
        <v>2</v>
      </c>
      <c r="U14">
        <v>4</v>
      </c>
      <c r="V14">
        <v>4</v>
      </c>
    </row>
    <row r="15" spans="1:35" ht="20.25">
      <c r="A15" s="39">
        <v>4</v>
      </c>
      <c r="B15">
        <v>4</v>
      </c>
      <c r="C15">
        <v>4</v>
      </c>
      <c r="D15">
        <v>4</v>
      </c>
      <c r="E15">
        <v>3</v>
      </c>
      <c r="F15">
        <v>4</v>
      </c>
      <c r="G15">
        <v>3</v>
      </c>
      <c r="H15">
        <v>3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3</v>
      </c>
      <c r="R15">
        <v>4</v>
      </c>
      <c r="S15">
        <v>3</v>
      </c>
      <c r="T15">
        <v>3</v>
      </c>
      <c r="U15">
        <v>3</v>
      </c>
      <c r="V15">
        <v>3</v>
      </c>
      <c r="AI15" s="40"/>
    </row>
    <row r="16" spans="1:35">
      <c r="A16" s="39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2</v>
      </c>
      <c r="O16">
        <v>3</v>
      </c>
      <c r="P16">
        <v>3</v>
      </c>
      <c r="Q16">
        <v>3</v>
      </c>
      <c r="R16">
        <v>3</v>
      </c>
      <c r="S16">
        <v>3</v>
      </c>
      <c r="T16">
        <v>2</v>
      </c>
      <c r="U16">
        <v>3</v>
      </c>
      <c r="V16">
        <v>3</v>
      </c>
    </row>
    <row r="17" spans="1:22">
      <c r="A17" s="39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3</v>
      </c>
      <c r="I17">
        <v>4</v>
      </c>
      <c r="J17">
        <v>4</v>
      </c>
      <c r="K17">
        <v>4</v>
      </c>
      <c r="L17">
        <v>4</v>
      </c>
      <c r="M17">
        <v>4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</row>
    <row r="18" spans="1:22">
      <c r="A18" s="39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</row>
    <row r="19" spans="1:22">
      <c r="A19" s="3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</row>
    <row r="20" spans="1:22">
      <c r="A20" s="39">
        <v>4</v>
      </c>
      <c r="B20">
        <v>3</v>
      </c>
      <c r="C20">
        <v>2</v>
      </c>
      <c r="D20">
        <v>3</v>
      </c>
      <c r="E20">
        <v>3</v>
      </c>
      <c r="F20">
        <v>3</v>
      </c>
      <c r="G20">
        <v>3</v>
      </c>
      <c r="H20">
        <v>3</v>
      </c>
      <c r="I20">
        <v>4</v>
      </c>
      <c r="J20">
        <v>2</v>
      </c>
      <c r="K20">
        <v>3</v>
      </c>
      <c r="L20">
        <v>2</v>
      </c>
      <c r="M20">
        <v>3</v>
      </c>
      <c r="N20">
        <v>2</v>
      </c>
      <c r="O20">
        <v>3</v>
      </c>
      <c r="P20">
        <v>4</v>
      </c>
      <c r="Q20">
        <v>3</v>
      </c>
      <c r="R20">
        <v>3</v>
      </c>
      <c r="S20">
        <v>3</v>
      </c>
      <c r="T20">
        <v>2</v>
      </c>
      <c r="U20">
        <v>3</v>
      </c>
      <c r="V20">
        <v>3</v>
      </c>
    </row>
    <row r="21" spans="1:22">
      <c r="A21" s="39">
        <v>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</row>
    <row r="22" spans="1:22">
      <c r="A22" s="39">
        <v>3</v>
      </c>
      <c r="B22">
        <v>3</v>
      </c>
      <c r="C22">
        <v>4</v>
      </c>
      <c r="D22">
        <v>4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2</v>
      </c>
      <c r="U22">
        <v>3</v>
      </c>
      <c r="V22">
        <v>3</v>
      </c>
    </row>
    <row r="23" spans="1:22">
      <c r="A23" s="39">
        <v>4</v>
      </c>
      <c r="B23">
        <v>4</v>
      </c>
      <c r="C23">
        <v>3</v>
      </c>
      <c r="D23">
        <v>4</v>
      </c>
      <c r="E23">
        <v>3</v>
      </c>
      <c r="F23">
        <v>4</v>
      </c>
      <c r="G23">
        <v>3</v>
      </c>
      <c r="H23">
        <v>4</v>
      </c>
      <c r="I23">
        <v>4</v>
      </c>
      <c r="J23">
        <v>4</v>
      </c>
      <c r="K23">
        <v>4</v>
      </c>
      <c r="L23">
        <v>4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2</v>
      </c>
      <c r="U23">
        <v>3</v>
      </c>
      <c r="V23">
        <v>3</v>
      </c>
    </row>
    <row r="24" spans="1:22">
      <c r="A24" s="39">
        <v>4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3</v>
      </c>
      <c r="K24">
        <v>4</v>
      </c>
      <c r="L24">
        <v>4</v>
      </c>
      <c r="M24">
        <v>3</v>
      </c>
      <c r="N24">
        <v>4</v>
      </c>
      <c r="O24">
        <v>4</v>
      </c>
      <c r="P24">
        <v>4</v>
      </c>
      <c r="Q24">
        <v>3</v>
      </c>
      <c r="R24">
        <v>4</v>
      </c>
      <c r="S24">
        <v>4</v>
      </c>
      <c r="T24">
        <v>4</v>
      </c>
      <c r="U24">
        <v>4</v>
      </c>
      <c r="V24">
        <v>4</v>
      </c>
    </row>
    <row r="25" spans="1:22">
      <c r="A25" s="39">
        <v>3</v>
      </c>
      <c r="B25">
        <v>3</v>
      </c>
      <c r="C25">
        <v>4</v>
      </c>
      <c r="D25">
        <v>3</v>
      </c>
      <c r="E25">
        <v>3</v>
      </c>
      <c r="F25">
        <v>4</v>
      </c>
      <c r="G25">
        <v>3</v>
      </c>
      <c r="H25">
        <v>2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4</v>
      </c>
      <c r="Q25">
        <v>3</v>
      </c>
      <c r="R25">
        <v>3</v>
      </c>
      <c r="S25">
        <v>4</v>
      </c>
      <c r="T25">
        <v>3</v>
      </c>
      <c r="U25">
        <v>3</v>
      </c>
      <c r="V25">
        <v>3</v>
      </c>
    </row>
    <row r="26" spans="1:22">
      <c r="A26" s="39">
        <v>4</v>
      </c>
      <c r="B26">
        <v>4</v>
      </c>
      <c r="C26">
        <v>3</v>
      </c>
      <c r="D26">
        <v>3</v>
      </c>
      <c r="E26">
        <v>3</v>
      </c>
      <c r="F26">
        <v>3</v>
      </c>
      <c r="G26">
        <v>3</v>
      </c>
      <c r="H26">
        <v>1</v>
      </c>
      <c r="I26">
        <v>4</v>
      </c>
      <c r="J26">
        <v>3</v>
      </c>
      <c r="K26">
        <v>4</v>
      </c>
      <c r="L26">
        <v>3</v>
      </c>
      <c r="M26">
        <v>4</v>
      </c>
      <c r="N26">
        <v>1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</row>
    <row r="27" spans="1:22">
      <c r="A27" s="39">
        <v>3</v>
      </c>
      <c r="B27">
        <v>3</v>
      </c>
      <c r="C27">
        <v>3</v>
      </c>
      <c r="D27">
        <v>4</v>
      </c>
      <c r="E27">
        <v>3</v>
      </c>
      <c r="F27">
        <v>4</v>
      </c>
      <c r="G27">
        <v>3</v>
      </c>
      <c r="H27">
        <v>4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</row>
    <row r="28" spans="1:22">
      <c r="A28" s="39">
        <v>3</v>
      </c>
      <c r="B28">
        <v>3</v>
      </c>
      <c r="C28">
        <v>3</v>
      </c>
      <c r="D28">
        <v>3</v>
      </c>
      <c r="E28">
        <v>2</v>
      </c>
      <c r="F28">
        <v>3</v>
      </c>
      <c r="G28">
        <v>3</v>
      </c>
      <c r="H28">
        <v>4</v>
      </c>
      <c r="I28">
        <v>4</v>
      </c>
      <c r="J28">
        <v>3</v>
      </c>
      <c r="K28">
        <v>4</v>
      </c>
      <c r="L28">
        <v>4</v>
      </c>
      <c r="M28">
        <v>3</v>
      </c>
      <c r="N28">
        <v>2</v>
      </c>
      <c r="O28">
        <v>3</v>
      </c>
      <c r="P28">
        <v>3</v>
      </c>
      <c r="Q28">
        <v>3</v>
      </c>
      <c r="R28">
        <v>3</v>
      </c>
      <c r="S28">
        <v>2</v>
      </c>
      <c r="T28">
        <v>3</v>
      </c>
      <c r="U28">
        <v>2</v>
      </c>
      <c r="V28">
        <v>3</v>
      </c>
    </row>
    <row r="29" spans="1:22">
      <c r="A29" s="39">
        <v>3</v>
      </c>
      <c r="B29">
        <v>3</v>
      </c>
      <c r="C29">
        <v>4</v>
      </c>
      <c r="D29">
        <v>3</v>
      </c>
      <c r="E29">
        <v>3</v>
      </c>
      <c r="F29">
        <v>3</v>
      </c>
      <c r="G29">
        <v>4</v>
      </c>
      <c r="H29">
        <v>3</v>
      </c>
      <c r="I29">
        <v>3</v>
      </c>
      <c r="J29">
        <v>4</v>
      </c>
      <c r="K29">
        <v>2</v>
      </c>
      <c r="L29">
        <v>3</v>
      </c>
      <c r="M29">
        <v>2</v>
      </c>
      <c r="N29">
        <v>3</v>
      </c>
      <c r="O29">
        <v>4</v>
      </c>
      <c r="P29">
        <v>4</v>
      </c>
      <c r="Q29">
        <v>3</v>
      </c>
      <c r="R29">
        <v>3</v>
      </c>
      <c r="S29">
        <v>3</v>
      </c>
      <c r="T29">
        <v>2</v>
      </c>
      <c r="U29">
        <v>3</v>
      </c>
      <c r="V29">
        <v>4</v>
      </c>
    </row>
    <row r="30" spans="1:22">
      <c r="A30" s="39">
        <v>4</v>
      </c>
      <c r="B30">
        <v>4</v>
      </c>
      <c r="C30">
        <v>4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</row>
    <row r="31" spans="1:22">
      <c r="A31" s="39">
        <v>4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3</v>
      </c>
      <c r="I31">
        <v>4</v>
      </c>
      <c r="J31">
        <v>4</v>
      </c>
      <c r="K31">
        <v>4</v>
      </c>
      <c r="L31">
        <v>3</v>
      </c>
      <c r="M31">
        <v>4</v>
      </c>
      <c r="N31">
        <v>3</v>
      </c>
      <c r="O31">
        <v>4</v>
      </c>
      <c r="P31">
        <v>4</v>
      </c>
      <c r="Q31">
        <v>4</v>
      </c>
      <c r="R31">
        <v>4</v>
      </c>
      <c r="S31">
        <v>4</v>
      </c>
      <c r="T31">
        <v>3</v>
      </c>
      <c r="U31">
        <v>4</v>
      </c>
      <c r="V31">
        <v>4</v>
      </c>
    </row>
    <row r="32" spans="1:22">
      <c r="A32" s="39">
        <v>4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3</v>
      </c>
      <c r="I32">
        <v>4</v>
      </c>
      <c r="J32">
        <v>3</v>
      </c>
      <c r="K32">
        <v>4</v>
      </c>
      <c r="L32">
        <v>3</v>
      </c>
      <c r="M32">
        <v>4</v>
      </c>
      <c r="N32">
        <v>4</v>
      </c>
      <c r="O32">
        <v>4</v>
      </c>
      <c r="P32">
        <v>4</v>
      </c>
      <c r="Q32">
        <v>3</v>
      </c>
      <c r="R32">
        <v>4</v>
      </c>
      <c r="S32">
        <v>4</v>
      </c>
      <c r="T32">
        <v>3</v>
      </c>
      <c r="U32">
        <v>4</v>
      </c>
      <c r="V32">
        <v>4</v>
      </c>
    </row>
    <row r="33" spans="1:22">
      <c r="A33" s="39">
        <v>4</v>
      </c>
      <c r="B33">
        <v>2</v>
      </c>
      <c r="C33">
        <v>3</v>
      </c>
      <c r="D33">
        <v>4</v>
      </c>
      <c r="E33">
        <v>3</v>
      </c>
      <c r="F33">
        <v>4</v>
      </c>
      <c r="G33">
        <v>1</v>
      </c>
      <c r="H33">
        <v>3</v>
      </c>
      <c r="I33">
        <v>3</v>
      </c>
      <c r="J33">
        <v>3</v>
      </c>
      <c r="K33">
        <v>1</v>
      </c>
      <c r="L33">
        <v>2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</row>
    <row r="34" spans="1:22">
      <c r="A34" s="39">
        <v>4</v>
      </c>
      <c r="B34">
        <v>4</v>
      </c>
      <c r="C34">
        <v>3</v>
      </c>
      <c r="D34">
        <v>4</v>
      </c>
      <c r="E34">
        <v>4</v>
      </c>
      <c r="F34">
        <v>4</v>
      </c>
      <c r="G34">
        <v>4</v>
      </c>
      <c r="H34">
        <v>3</v>
      </c>
      <c r="I34">
        <v>4</v>
      </c>
      <c r="J34">
        <v>4</v>
      </c>
      <c r="K34">
        <v>4</v>
      </c>
      <c r="L34">
        <v>3</v>
      </c>
      <c r="M34">
        <v>4</v>
      </c>
      <c r="N34">
        <v>3</v>
      </c>
      <c r="O34">
        <v>4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</row>
    <row r="35" spans="1:22">
      <c r="A35" s="39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3</v>
      </c>
      <c r="I35">
        <v>4</v>
      </c>
      <c r="J35">
        <v>3</v>
      </c>
      <c r="K35">
        <v>4</v>
      </c>
      <c r="L35">
        <v>3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</row>
    <row r="36" spans="1:22">
      <c r="A36" s="39">
        <v>3</v>
      </c>
      <c r="B36">
        <v>3</v>
      </c>
      <c r="C36">
        <v>4</v>
      </c>
      <c r="D36">
        <v>3</v>
      </c>
      <c r="E36">
        <v>3</v>
      </c>
      <c r="F36">
        <v>3</v>
      </c>
      <c r="G36">
        <v>4</v>
      </c>
      <c r="H36">
        <v>2</v>
      </c>
      <c r="I36">
        <v>3</v>
      </c>
      <c r="J36">
        <v>2</v>
      </c>
      <c r="K36">
        <v>3</v>
      </c>
      <c r="L36">
        <v>2</v>
      </c>
      <c r="M36">
        <v>3</v>
      </c>
      <c r="N36">
        <v>2</v>
      </c>
      <c r="O36">
        <v>3</v>
      </c>
      <c r="P36">
        <v>3</v>
      </c>
      <c r="Q36">
        <v>2</v>
      </c>
      <c r="R36">
        <v>3</v>
      </c>
      <c r="S36">
        <v>3</v>
      </c>
      <c r="T36">
        <v>2</v>
      </c>
      <c r="U36">
        <v>3</v>
      </c>
      <c r="V36">
        <v>3</v>
      </c>
    </row>
    <row r="37" spans="1:22">
      <c r="A37" s="39">
        <v>4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3</v>
      </c>
      <c r="Q37">
        <v>4</v>
      </c>
      <c r="R37">
        <v>3</v>
      </c>
      <c r="S37">
        <v>3</v>
      </c>
      <c r="T37">
        <v>4</v>
      </c>
      <c r="U37">
        <v>3</v>
      </c>
      <c r="V37">
        <v>3</v>
      </c>
    </row>
    <row r="38" spans="1:22">
      <c r="A38" s="39">
        <v>4</v>
      </c>
      <c r="B38">
        <v>4</v>
      </c>
      <c r="C38">
        <v>4</v>
      </c>
      <c r="D38">
        <v>4</v>
      </c>
      <c r="E38">
        <v>4</v>
      </c>
      <c r="F38">
        <v>4</v>
      </c>
      <c r="G38">
        <v>4</v>
      </c>
      <c r="H38">
        <v>3</v>
      </c>
      <c r="I38">
        <v>4</v>
      </c>
      <c r="J38">
        <v>3</v>
      </c>
      <c r="K38">
        <v>4</v>
      </c>
      <c r="L38">
        <v>3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</row>
    <row r="39" spans="1:22">
      <c r="A39" s="39">
        <v>3</v>
      </c>
      <c r="B39">
        <v>3</v>
      </c>
      <c r="C39">
        <v>3</v>
      </c>
      <c r="D39">
        <v>4</v>
      </c>
      <c r="E39">
        <v>3</v>
      </c>
      <c r="F39">
        <v>4</v>
      </c>
      <c r="G39">
        <v>3</v>
      </c>
      <c r="H39">
        <v>3</v>
      </c>
      <c r="I39">
        <v>3</v>
      </c>
      <c r="J39">
        <v>4</v>
      </c>
      <c r="K39">
        <v>3</v>
      </c>
      <c r="L39">
        <v>2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</row>
    <row r="40" spans="1:22">
      <c r="A40" s="39">
        <v>3</v>
      </c>
      <c r="B40">
        <v>3</v>
      </c>
      <c r="C40">
        <v>3</v>
      </c>
      <c r="D40">
        <v>4</v>
      </c>
      <c r="E40">
        <v>3</v>
      </c>
      <c r="F40">
        <v>3</v>
      </c>
      <c r="G40">
        <v>3</v>
      </c>
      <c r="H40">
        <v>3</v>
      </c>
      <c r="I40">
        <v>4</v>
      </c>
      <c r="J40">
        <v>4</v>
      </c>
      <c r="K40">
        <v>3</v>
      </c>
      <c r="L40">
        <v>4</v>
      </c>
      <c r="M40">
        <v>3</v>
      </c>
      <c r="N40">
        <v>4</v>
      </c>
      <c r="O40">
        <v>3</v>
      </c>
      <c r="P40">
        <v>2</v>
      </c>
      <c r="Q40">
        <v>4</v>
      </c>
      <c r="R40">
        <v>2</v>
      </c>
      <c r="S40">
        <v>2</v>
      </c>
      <c r="T40">
        <v>4</v>
      </c>
      <c r="U40">
        <v>2</v>
      </c>
      <c r="V40">
        <v>2</v>
      </c>
    </row>
    <row r="41" spans="1:22">
      <c r="A41" s="39">
        <v>3</v>
      </c>
      <c r="B41">
        <v>3</v>
      </c>
      <c r="C41">
        <v>3</v>
      </c>
      <c r="D41">
        <v>4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2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</row>
    <row r="42" spans="1:22">
      <c r="A42" s="39">
        <v>4</v>
      </c>
      <c r="B42">
        <v>4</v>
      </c>
      <c r="C42">
        <v>4</v>
      </c>
      <c r="D42">
        <v>4</v>
      </c>
      <c r="E42">
        <v>3</v>
      </c>
      <c r="F42">
        <v>4</v>
      </c>
      <c r="G42">
        <v>3</v>
      </c>
      <c r="H42">
        <v>3</v>
      </c>
      <c r="I42">
        <v>4</v>
      </c>
      <c r="J42">
        <v>2</v>
      </c>
      <c r="K42">
        <v>3</v>
      </c>
      <c r="L42">
        <v>2</v>
      </c>
      <c r="M42">
        <v>3</v>
      </c>
      <c r="N42">
        <v>4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</row>
    <row r="43" spans="1:22">
      <c r="A43" s="39">
        <v>3</v>
      </c>
      <c r="B43">
        <v>2</v>
      </c>
      <c r="C43">
        <v>3</v>
      </c>
      <c r="D43">
        <v>3</v>
      </c>
      <c r="E43">
        <v>3</v>
      </c>
      <c r="F43">
        <v>2</v>
      </c>
      <c r="G43">
        <v>3</v>
      </c>
      <c r="H43">
        <v>3</v>
      </c>
      <c r="I43">
        <v>3</v>
      </c>
      <c r="J43">
        <v>2</v>
      </c>
      <c r="K43">
        <v>3</v>
      </c>
      <c r="L43">
        <v>2</v>
      </c>
      <c r="M43">
        <v>3</v>
      </c>
      <c r="N43">
        <v>3</v>
      </c>
      <c r="O43">
        <v>3</v>
      </c>
      <c r="P43">
        <v>4</v>
      </c>
      <c r="Q43">
        <v>2</v>
      </c>
      <c r="R43">
        <v>4</v>
      </c>
      <c r="S43">
        <v>3</v>
      </c>
      <c r="T43">
        <v>2</v>
      </c>
      <c r="U43">
        <v>3</v>
      </c>
      <c r="V43">
        <v>3</v>
      </c>
    </row>
    <row r="44" spans="1:22">
      <c r="A44" s="39">
        <v>3</v>
      </c>
      <c r="B44">
        <v>3</v>
      </c>
      <c r="C44">
        <v>4</v>
      </c>
      <c r="D44">
        <v>3</v>
      </c>
      <c r="E44">
        <v>4</v>
      </c>
      <c r="F44">
        <v>3</v>
      </c>
      <c r="G44">
        <v>4</v>
      </c>
      <c r="H44">
        <v>2</v>
      </c>
      <c r="I44">
        <v>4</v>
      </c>
      <c r="J44">
        <v>3</v>
      </c>
      <c r="K44">
        <v>4</v>
      </c>
      <c r="L44">
        <v>3</v>
      </c>
      <c r="M44">
        <v>4</v>
      </c>
      <c r="N44">
        <v>3</v>
      </c>
      <c r="O44">
        <v>4</v>
      </c>
      <c r="P44">
        <v>3</v>
      </c>
      <c r="Q44">
        <v>4</v>
      </c>
      <c r="R44">
        <v>3</v>
      </c>
      <c r="S44">
        <v>3</v>
      </c>
      <c r="T44">
        <v>4</v>
      </c>
      <c r="U44">
        <v>3</v>
      </c>
      <c r="V44">
        <v>3</v>
      </c>
    </row>
    <row r="45" spans="1:22">
      <c r="A45" s="39">
        <v>4</v>
      </c>
      <c r="B45">
        <v>3</v>
      </c>
      <c r="C45">
        <v>4</v>
      </c>
      <c r="D45">
        <v>4</v>
      </c>
      <c r="E45">
        <v>4</v>
      </c>
      <c r="F45">
        <v>4</v>
      </c>
      <c r="G45">
        <v>4</v>
      </c>
      <c r="H45">
        <v>3</v>
      </c>
      <c r="I45">
        <v>4</v>
      </c>
      <c r="J45">
        <v>3</v>
      </c>
      <c r="K45">
        <v>4</v>
      </c>
      <c r="L45">
        <v>1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1</v>
      </c>
      <c r="U45">
        <v>3</v>
      </c>
      <c r="V45">
        <v>3</v>
      </c>
    </row>
    <row r="46" spans="1:22">
      <c r="A46" s="39">
        <v>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2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</row>
    <row r="47" spans="1:22">
      <c r="A47" s="39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2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</row>
    <row r="48" spans="1:22">
      <c r="A48" s="39">
        <v>4</v>
      </c>
      <c r="B48">
        <v>3</v>
      </c>
      <c r="C48">
        <v>4</v>
      </c>
      <c r="D48">
        <v>4</v>
      </c>
      <c r="E48">
        <v>3</v>
      </c>
      <c r="F48">
        <v>4</v>
      </c>
      <c r="G48">
        <v>4</v>
      </c>
      <c r="H48">
        <v>2</v>
      </c>
      <c r="I48">
        <v>3</v>
      </c>
      <c r="J48">
        <v>3</v>
      </c>
      <c r="K48">
        <v>4</v>
      </c>
      <c r="L48">
        <v>2</v>
      </c>
      <c r="M48">
        <v>3</v>
      </c>
      <c r="N48">
        <v>3</v>
      </c>
      <c r="O48">
        <v>3</v>
      </c>
      <c r="P48">
        <v>3</v>
      </c>
      <c r="Q48">
        <v>2</v>
      </c>
      <c r="R48">
        <v>3</v>
      </c>
      <c r="S48">
        <v>3</v>
      </c>
      <c r="T48">
        <v>2</v>
      </c>
      <c r="U48">
        <v>3</v>
      </c>
      <c r="V48">
        <v>3</v>
      </c>
    </row>
    <row r="49" spans="1:22">
      <c r="A49" s="39">
        <v>4</v>
      </c>
      <c r="B49">
        <v>3</v>
      </c>
      <c r="C49">
        <v>4</v>
      </c>
      <c r="D49">
        <v>4</v>
      </c>
      <c r="E49">
        <v>3</v>
      </c>
      <c r="F49">
        <v>4</v>
      </c>
      <c r="G49">
        <v>4</v>
      </c>
      <c r="H49">
        <v>4</v>
      </c>
      <c r="I49">
        <v>4</v>
      </c>
      <c r="J49">
        <v>3</v>
      </c>
      <c r="K49">
        <v>4</v>
      </c>
      <c r="L49">
        <v>4</v>
      </c>
      <c r="M49">
        <v>4</v>
      </c>
      <c r="N49">
        <v>3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</row>
    <row r="50" spans="1:22">
      <c r="A50" s="39">
        <v>4</v>
      </c>
      <c r="B50">
        <v>3</v>
      </c>
      <c r="C50">
        <v>4</v>
      </c>
      <c r="D50">
        <v>4</v>
      </c>
      <c r="E50">
        <v>4</v>
      </c>
      <c r="F50">
        <v>4</v>
      </c>
      <c r="G50">
        <v>3</v>
      </c>
      <c r="H50">
        <v>3</v>
      </c>
      <c r="I50">
        <v>4</v>
      </c>
      <c r="J50">
        <v>3</v>
      </c>
      <c r="K50">
        <v>4</v>
      </c>
      <c r="L50">
        <v>2</v>
      </c>
      <c r="M50">
        <v>4</v>
      </c>
      <c r="N50">
        <v>4</v>
      </c>
      <c r="O50">
        <v>4</v>
      </c>
      <c r="P50">
        <v>3</v>
      </c>
      <c r="Q50">
        <v>4</v>
      </c>
      <c r="R50">
        <v>3</v>
      </c>
      <c r="S50">
        <v>3</v>
      </c>
      <c r="T50">
        <v>4</v>
      </c>
      <c r="U50">
        <v>3</v>
      </c>
      <c r="V50">
        <v>3</v>
      </c>
    </row>
    <row r="51" spans="1:22">
      <c r="A51" s="39">
        <v>3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2</v>
      </c>
      <c r="J51">
        <v>3</v>
      </c>
      <c r="K51">
        <v>3</v>
      </c>
      <c r="L51">
        <v>2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</row>
    <row r="52" spans="1:22">
      <c r="A52" s="39">
        <v>4</v>
      </c>
      <c r="B52">
        <v>4</v>
      </c>
      <c r="C52">
        <v>4</v>
      </c>
      <c r="D52">
        <v>4</v>
      </c>
      <c r="E52">
        <v>4</v>
      </c>
      <c r="F52">
        <v>4</v>
      </c>
      <c r="G52">
        <v>4</v>
      </c>
      <c r="H52">
        <v>3</v>
      </c>
      <c r="I52">
        <v>4</v>
      </c>
      <c r="J52">
        <v>2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</row>
    <row r="53" spans="1:22">
      <c r="A53" s="39">
        <v>3</v>
      </c>
      <c r="B53">
        <v>3</v>
      </c>
      <c r="C53">
        <v>3</v>
      </c>
      <c r="D53">
        <v>3</v>
      </c>
      <c r="E53">
        <v>3</v>
      </c>
      <c r="F53">
        <v>3</v>
      </c>
      <c r="G53">
        <v>2</v>
      </c>
      <c r="H53">
        <v>4</v>
      </c>
      <c r="I53">
        <v>3</v>
      </c>
      <c r="J53">
        <v>3</v>
      </c>
      <c r="K53">
        <v>2</v>
      </c>
      <c r="L53">
        <v>2</v>
      </c>
      <c r="M53">
        <v>2</v>
      </c>
      <c r="N53">
        <v>3</v>
      </c>
      <c r="O53">
        <v>2</v>
      </c>
      <c r="P53">
        <v>3</v>
      </c>
      <c r="Q53">
        <v>3</v>
      </c>
      <c r="R53">
        <v>3</v>
      </c>
      <c r="S53">
        <v>3</v>
      </c>
      <c r="T53">
        <v>2</v>
      </c>
      <c r="U53">
        <v>3</v>
      </c>
      <c r="V53">
        <v>3</v>
      </c>
    </row>
    <row r="54" spans="1:22">
      <c r="A54" s="39">
        <v>4</v>
      </c>
      <c r="B54">
        <v>4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3</v>
      </c>
      <c r="K54">
        <v>4</v>
      </c>
      <c r="L54">
        <v>3</v>
      </c>
      <c r="M54">
        <v>4</v>
      </c>
      <c r="N54">
        <v>4</v>
      </c>
      <c r="O54">
        <v>4</v>
      </c>
      <c r="P54">
        <v>3</v>
      </c>
      <c r="Q54">
        <v>4</v>
      </c>
      <c r="R54">
        <v>3</v>
      </c>
      <c r="S54">
        <v>3</v>
      </c>
      <c r="T54">
        <v>3</v>
      </c>
      <c r="U54">
        <v>3</v>
      </c>
      <c r="V54">
        <v>3</v>
      </c>
    </row>
    <row r="55" spans="1:22">
      <c r="A55" s="39">
        <v>4</v>
      </c>
      <c r="B55">
        <v>3</v>
      </c>
      <c r="C55">
        <v>4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2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</row>
    <row r="56" spans="1:22">
      <c r="A56" s="39">
        <v>4</v>
      </c>
      <c r="B56">
        <v>4</v>
      </c>
      <c r="C56">
        <v>4</v>
      </c>
      <c r="D56">
        <v>4</v>
      </c>
      <c r="E56">
        <v>3</v>
      </c>
      <c r="F56">
        <v>4</v>
      </c>
      <c r="G56">
        <v>3</v>
      </c>
      <c r="H56">
        <v>3</v>
      </c>
      <c r="I56">
        <v>4</v>
      </c>
      <c r="J56">
        <v>4</v>
      </c>
      <c r="K56">
        <v>4</v>
      </c>
      <c r="L56">
        <v>3</v>
      </c>
      <c r="M56">
        <v>4</v>
      </c>
      <c r="N56">
        <v>3</v>
      </c>
      <c r="O56">
        <v>3</v>
      </c>
      <c r="P56">
        <v>4</v>
      </c>
      <c r="Q56">
        <v>3</v>
      </c>
      <c r="R56">
        <v>3</v>
      </c>
      <c r="S56">
        <v>3</v>
      </c>
      <c r="T56">
        <v>3</v>
      </c>
      <c r="U56">
        <v>3</v>
      </c>
      <c r="V56">
        <v>4</v>
      </c>
    </row>
    <row r="57" spans="1:22">
      <c r="A57" s="39">
        <v>4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3</v>
      </c>
      <c r="I57">
        <v>4</v>
      </c>
      <c r="J57">
        <v>4</v>
      </c>
      <c r="K57">
        <v>4</v>
      </c>
      <c r="L57">
        <v>3</v>
      </c>
      <c r="M57">
        <v>4</v>
      </c>
      <c r="N57">
        <v>3</v>
      </c>
      <c r="O57">
        <v>4</v>
      </c>
      <c r="P57">
        <v>4</v>
      </c>
      <c r="Q57">
        <v>3</v>
      </c>
      <c r="R57">
        <v>4</v>
      </c>
      <c r="S57">
        <v>4</v>
      </c>
      <c r="T57">
        <v>3</v>
      </c>
      <c r="U57">
        <v>4</v>
      </c>
      <c r="V57">
        <v>4</v>
      </c>
    </row>
    <row r="58" spans="1:22">
      <c r="A58" s="39">
        <v>3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</row>
    <row r="59" spans="1:22">
      <c r="A59" s="39">
        <v>3</v>
      </c>
      <c r="B59">
        <v>4</v>
      </c>
      <c r="C59">
        <v>3</v>
      </c>
      <c r="D59">
        <v>4</v>
      </c>
      <c r="E59">
        <v>3</v>
      </c>
      <c r="F59">
        <v>4</v>
      </c>
      <c r="G59">
        <v>3</v>
      </c>
      <c r="H59">
        <v>3</v>
      </c>
      <c r="I59">
        <v>4</v>
      </c>
      <c r="J59">
        <v>4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4</v>
      </c>
      <c r="U59">
        <v>3</v>
      </c>
      <c r="V59">
        <v>3</v>
      </c>
    </row>
    <row r="60" spans="1:22">
      <c r="A60" s="39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</row>
    <row r="61" spans="1:22">
      <c r="A61" s="39">
        <v>4</v>
      </c>
      <c r="B61">
        <v>4</v>
      </c>
      <c r="C61">
        <v>4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  <c r="K61">
        <v>4</v>
      </c>
      <c r="L61">
        <v>3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3</v>
      </c>
      <c r="U61">
        <v>3</v>
      </c>
      <c r="V61">
        <v>3</v>
      </c>
    </row>
    <row r="62" spans="1:22">
      <c r="A62" s="39">
        <v>3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</row>
    <row r="63" spans="1:22">
      <c r="A63" s="39">
        <v>4</v>
      </c>
      <c r="B63">
        <v>4</v>
      </c>
      <c r="C63">
        <v>3</v>
      </c>
      <c r="D63">
        <v>4</v>
      </c>
      <c r="E63">
        <v>3</v>
      </c>
      <c r="F63">
        <v>4</v>
      </c>
      <c r="G63">
        <v>3</v>
      </c>
      <c r="H63">
        <v>3</v>
      </c>
      <c r="I63">
        <v>4</v>
      </c>
      <c r="J63">
        <v>4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</row>
    <row r="64" spans="1:22">
      <c r="A64" s="39">
        <v>4</v>
      </c>
      <c r="B64">
        <v>3</v>
      </c>
      <c r="C64">
        <v>3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2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</row>
    <row r="65" spans="1:22">
      <c r="A65" s="39">
        <v>4</v>
      </c>
      <c r="B65">
        <v>3</v>
      </c>
      <c r="C65">
        <v>4</v>
      </c>
      <c r="D65">
        <v>4</v>
      </c>
      <c r="E65">
        <v>3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</row>
    <row r="66" spans="1:22">
      <c r="A66" s="39">
        <v>3</v>
      </c>
      <c r="B66">
        <v>3</v>
      </c>
      <c r="C66">
        <v>3</v>
      </c>
      <c r="D66">
        <v>3</v>
      </c>
      <c r="E66">
        <v>4</v>
      </c>
      <c r="F66">
        <v>4</v>
      </c>
      <c r="G66">
        <v>4</v>
      </c>
      <c r="H66">
        <v>4</v>
      </c>
      <c r="I66">
        <v>3</v>
      </c>
      <c r="J66">
        <v>4</v>
      </c>
      <c r="K66">
        <v>3</v>
      </c>
      <c r="L66">
        <v>4</v>
      </c>
      <c r="M66">
        <v>3</v>
      </c>
      <c r="N66">
        <v>2</v>
      </c>
      <c r="O66">
        <v>3</v>
      </c>
      <c r="P66">
        <v>4</v>
      </c>
      <c r="Q66">
        <v>3</v>
      </c>
      <c r="R66">
        <v>4</v>
      </c>
      <c r="S66">
        <v>4</v>
      </c>
      <c r="T66">
        <v>2</v>
      </c>
      <c r="U66">
        <v>3</v>
      </c>
      <c r="V66">
        <v>4</v>
      </c>
    </row>
    <row r="67" spans="1:22">
      <c r="A67" s="39">
        <v>3</v>
      </c>
      <c r="B67">
        <v>3</v>
      </c>
      <c r="C67">
        <v>3</v>
      </c>
      <c r="D67">
        <v>3</v>
      </c>
      <c r="E67">
        <v>4</v>
      </c>
      <c r="F67">
        <v>3</v>
      </c>
      <c r="G67">
        <v>3</v>
      </c>
      <c r="H67">
        <v>3</v>
      </c>
      <c r="I67">
        <v>4</v>
      </c>
      <c r="J67">
        <v>3</v>
      </c>
      <c r="K67">
        <v>2</v>
      </c>
      <c r="L67">
        <v>3</v>
      </c>
      <c r="M67">
        <v>4</v>
      </c>
      <c r="N67">
        <v>2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4</v>
      </c>
      <c r="V67">
        <v>4</v>
      </c>
    </row>
    <row r="68" spans="1:22">
      <c r="A68" s="39">
        <v>4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3</v>
      </c>
      <c r="I68">
        <v>4</v>
      </c>
      <c r="J68">
        <v>3</v>
      </c>
      <c r="K68">
        <v>4</v>
      </c>
      <c r="L68">
        <v>3</v>
      </c>
      <c r="M68">
        <v>4</v>
      </c>
      <c r="N68">
        <v>3</v>
      </c>
      <c r="O68">
        <v>4</v>
      </c>
      <c r="P68">
        <v>3</v>
      </c>
      <c r="Q68">
        <v>3</v>
      </c>
      <c r="R68">
        <v>4</v>
      </c>
      <c r="S68">
        <v>4</v>
      </c>
      <c r="T68">
        <v>4</v>
      </c>
      <c r="U68">
        <v>4</v>
      </c>
      <c r="V68">
        <v>4</v>
      </c>
    </row>
    <row r="69" spans="1:22">
      <c r="A69" s="39">
        <v>4</v>
      </c>
      <c r="B69">
        <v>4</v>
      </c>
      <c r="C69">
        <v>4</v>
      </c>
      <c r="D69">
        <v>4</v>
      </c>
      <c r="E69">
        <v>4</v>
      </c>
      <c r="F69">
        <v>4</v>
      </c>
      <c r="G69">
        <v>4</v>
      </c>
      <c r="H69">
        <v>2</v>
      </c>
      <c r="I69">
        <v>4</v>
      </c>
      <c r="J69">
        <v>4</v>
      </c>
      <c r="K69">
        <v>4</v>
      </c>
      <c r="L69">
        <v>1</v>
      </c>
      <c r="M69">
        <v>4</v>
      </c>
      <c r="N69">
        <v>1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</row>
    <row r="70" spans="1:22">
      <c r="A70" s="39">
        <v>3</v>
      </c>
      <c r="B70">
        <v>4</v>
      </c>
      <c r="C70">
        <v>3</v>
      </c>
      <c r="D70">
        <v>4</v>
      </c>
      <c r="E70">
        <v>3</v>
      </c>
      <c r="F70">
        <v>4</v>
      </c>
      <c r="G70">
        <v>3</v>
      </c>
      <c r="H70">
        <v>3</v>
      </c>
      <c r="I70">
        <v>3</v>
      </c>
      <c r="J70">
        <v>4</v>
      </c>
      <c r="K70">
        <v>3</v>
      </c>
      <c r="L70">
        <v>4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</row>
    <row r="71" spans="1:22">
      <c r="A71" s="39">
        <v>3</v>
      </c>
      <c r="B71">
        <v>4</v>
      </c>
      <c r="C71">
        <v>4</v>
      </c>
      <c r="D71">
        <v>3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2</v>
      </c>
      <c r="R71">
        <v>3</v>
      </c>
      <c r="S71">
        <v>3</v>
      </c>
      <c r="T71">
        <v>3</v>
      </c>
      <c r="U71">
        <v>3</v>
      </c>
      <c r="V71">
        <v>3</v>
      </c>
    </row>
    <row r="72" spans="1:22">
      <c r="A72" s="39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</row>
    <row r="73" spans="1:22">
      <c r="A73" s="39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H73">
        <v>3</v>
      </c>
      <c r="I73">
        <v>4</v>
      </c>
      <c r="J73">
        <v>4</v>
      </c>
      <c r="K73">
        <v>4</v>
      </c>
      <c r="L73">
        <v>4</v>
      </c>
      <c r="M73">
        <v>4</v>
      </c>
      <c r="N73">
        <v>3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</row>
    <row r="74" spans="1:22">
      <c r="A74" s="39">
        <v>3</v>
      </c>
      <c r="B74">
        <v>3</v>
      </c>
      <c r="C74">
        <v>3</v>
      </c>
      <c r="D74">
        <v>3</v>
      </c>
      <c r="E74">
        <v>3</v>
      </c>
      <c r="F74">
        <v>3</v>
      </c>
      <c r="G74">
        <v>4</v>
      </c>
      <c r="H74">
        <v>4</v>
      </c>
      <c r="I74">
        <v>4</v>
      </c>
      <c r="J74">
        <v>3</v>
      </c>
      <c r="K74">
        <v>3</v>
      </c>
      <c r="L74">
        <v>4</v>
      </c>
      <c r="M74">
        <v>3</v>
      </c>
      <c r="N74">
        <v>3</v>
      </c>
      <c r="O74">
        <v>3</v>
      </c>
      <c r="P74">
        <v>3</v>
      </c>
      <c r="Q74">
        <v>2</v>
      </c>
      <c r="R74">
        <v>3</v>
      </c>
      <c r="S74">
        <v>3</v>
      </c>
      <c r="T74">
        <v>3</v>
      </c>
      <c r="U74">
        <v>3</v>
      </c>
      <c r="V74">
        <v>3</v>
      </c>
    </row>
    <row r="75" spans="1:22">
      <c r="A75" s="39">
        <v>4</v>
      </c>
      <c r="B75">
        <v>3</v>
      </c>
      <c r="C75">
        <v>3</v>
      </c>
      <c r="D75">
        <v>4</v>
      </c>
      <c r="E75">
        <v>3</v>
      </c>
      <c r="F75">
        <v>3</v>
      </c>
      <c r="G75">
        <v>3</v>
      </c>
      <c r="H75">
        <v>3</v>
      </c>
      <c r="I75">
        <v>3</v>
      </c>
      <c r="J75">
        <v>4</v>
      </c>
      <c r="K75">
        <v>4</v>
      </c>
      <c r="L75">
        <v>4</v>
      </c>
      <c r="M75">
        <v>4</v>
      </c>
      <c r="N75">
        <v>3</v>
      </c>
      <c r="O75">
        <v>3</v>
      </c>
      <c r="P75">
        <v>4</v>
      </c>
      <c r="Q75">
        <v>4</v>
      </c>
      <c r="R75">
        <v>3</v>
      </c>
      <c r="S75">
        <v>4</v>
      </c>
      <c r="T75">
        <v>2</v>
      </c>
      <c r="U75">
        <v>3</v>
      </c>
      <c r="V75">
        <v>3</v>
      </c>
    </row>
    <row r="76" spans="1:22">
      <c r="A76" s="39">
        <v>4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</row>
    <row r="77" spans="1:22">
      <c r="A77" s="39">
        <v>3</v>
      </c>
      <c r="B77">
        <v>4</v>
      </c>
      <c r="C77">
        <v>4</v>
      </c>
      <c r="D77">
        <v>4</v>
      </c>
      <c r="E77">
        <v>3</v>
      </c>
      <c r="F77">
        <v>4</v>
      </c>
      <c r="G77">
        <v>3</v>
      </c>
      <c r="H77">
        <v>3</v>
      </c>
      <c r="I77">
        <v>4</v>
      </c>
      <c r="J77">
        <v>4</v>
      </c>
      <c r="K77">
        <v>4</v>
      </c>
      <c r="L77">
        <v>3</v>
      </c>
      <c r="M77">
        <v>3</v>
      </c>
      <c r="N77">
        <v>3</v>
      </c>
      <c r="O77">
        <v>4</v>
      </c>
      <c r="P77">
        <v>3</v>
      </c>
      <c r="Q77">
        <v>3</v>
      </c>
      <c r="R77">
        <v>4</v>
      </c>
      <c r="S77">
        <v>4</v>
      </c>
      <c r="T77">
        <v>3</v>
      </c>
      <c r="U77">
        <v>4</v>
      </c>
      <c r="V77">
        <v>4</v>
      </c>
    </row>
    <row r="78" spans="1:22">
      <c r="A78" s="39">
        <v>4</v>
      </c>
      <c r="B78">
        <v>3</v>
      </c>
      <c r="C78">
        <v>4</v>
      </c>
      <c r="D78">
        <v>3</v>
      </c>
      <c r="E78">
        <v>3</v>
      </c>
      <c r="F78">
        <v>4</v>
      </c>
      <c r="G78">
        <v>3</v>
      </c>
      <c r="H78">
        <v>3</v>
      </c>
      <c r="I78">
        <v>3</v>
      </c>
      <c r="J78">
        <v>4</v>
      </c>
      <c r="K78">
        <v>3</v>
      </c>
      <c r="L78">
        <v>3</v>
      </c>
      <c r="M78">
        <v>3</v>
      </c>
      <c r="N78">
        <v>4</v>
      </c>
      <c r="O78">
        <v>3</v>
      </c>
      <c r="P78">
        <v>3</v>
      </c>
      <c r="Q78">
        <v>3</v>
      </c>
      <c r="R78">
        <v>3</v>
      </c>
      <c r="S78">
        <v>3</v>
      </c>
      <c r="T78">
        <v>1</v>
      </c>
      <c r="U78">
        <v>2</v>
      </c>
      <c r="V78">
        <v>3</v>
      </c>
    </row>
    <row r="79" spans="1:22">
      <c r="A79" s="39">
        <v>4</v>
      </c>
      <c r="B79">
        <v>4</v>
      </c>
      <c r="C79">
        <v>4</v>
      </c>
      <c r="D79">
        <v>4</v>
      </c>
      <c r="E79">
        <v>3</v>
      </c>
      <c r="F79">
        <v>4</v>
      </c>
      <c r="G79">
        <v>4</v>
      </c>
      <c r="H79">
        <v>3</v>
      </c>
      <c r="I79">
        <v>4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3</v>
      </c>
      <c r="Q79">
        <v>4</v>
      </c>
      <c r="R79">
        <v>3</v>
      </c>
      <c r="S79">
        <v>3</v>
      </c>
      <c r="T79">
        <v>4</v>
      </c>
      <c r="U79">
        <v>3</v>
      </c>
      <c r="V79">
        <v>3</v>
      </c>
    </row>
    <row r="80" spans="1:22">
      <c r="A80" s="39">
        <v>4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</row>
    <row r="81" spans="1:22">
      <c r="A81" s="39">
        <v>4</v>
      </c>
      <c r="B81">
        <v>3</v>
      </c>
      <c r="C81">
        <v>3</v>
      </c>
      <c r="D81">
        <v>3</v>
      </c>
      <c r="E81">
        <v>4</v>
      </c>
      <c r="F81">
        <v>3</v>
      </c>
      <c r="G81">
        <v>3</v>
      </c>
      <c r="H81">
        <v>3</v>
      </c>
      <c r="I81">
        <v>4</v>
      </c>
      <c r="J81">
        <v>3</v>
      </c>
      <c r="K81">
        <v>3</v>
      </c>
      <c r="L81">
        <v>3</v>
      </c>
      <c r="M81">
        <v>3</v>
      </c>
      <c r="N81">
        <v>2</v>
      </c>
      <c r="O81">
        <v>3</v>
      </c>
      <c r="P81">
        <v>3</v>
      </c>
      <c r="Q81">
        <v>3</v>
      </c>
      <c r="R81">
        <v>3</v>
      </c>
      <c r="S81">
        <v>3</v>
      </c>
      <c r="T81">
        <v>1</v>
      </c>
      <c r="U81">
        <v>3</v>
      </c>
      <c r="V81">
        <v>3</v>
      </c>
    </row>
    <row r="82" spans="1:22">
      <c r="A82" s="39">
        <v>3</v>
      </c>
      <c r="B82">
        <v>4</v>
      </c>
      <c r="C82">
        <v>4</v>
      </c>
      <c r="D82">
        <v>4</v>
      </c>
      <c r="E82">
        <v>3</v>
      </c>
      <c r="F82">
        <v>3</v>
      </c>
      <c r="G82">
        <v>3</v>
      </c>
      <c r="H82">
        <v>4</v>
      </c>
      <c r="I82">
        <v>4</v>
      </c>
      <c r="J82">
        <v>4</v>
      </c>
      <c r="K82">
        <v>4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</row>
    <row r="83" spans="1:22">
      <c r="A83" s="39">
        <v>4</v>
      </c>
      <c r="B83">
        <v>4</v>
      </c>
      <c r="C83">
        <v>3</v>
      </c>
      <c r="D83">
        <v>3</v>
      </c>
      <c r="E83">
        <v>3</v>
      </c>
      <c r="F83">
        <v>3</v>
      </c>
      <c r="G83">
        <v>3</v>
      </c>
      <c r="H83">
        <v>3</v>
      </c>
      <c r="I83">
        <v>4</v>
      </c>
      <c r="J83">
        <v>4</v>
      </c>
      <c r="K83">
        <v>3</v>
      </c>
      <c r="L83">
        <v>4</v>
      </c>
      <c r="M83">
        <v>3</v>
      </c>
      <c r="N83">
        <v>3</v>
      </c>
      <c r="O83">
        <v>3</v>
      </c>
      <c r="P83">
        <v>4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</row>
    <row r="84" spans="1:22">
      <c r="A84" s="39">
        <v>3</v>
      </c>
      <c r="B84">
        <v>3</v>
      </c>
      <c r="C84">
        <v>3</v>
      </c>
      <c r="D84">
        <v>4</v>
      </c>
      <c r="E84">
        <v>4</v>
      </c>
      <c r="F84">
        <v>4</v>
      </c>
      <c r="G84">
        <v>4</v>
      </c>
      <c r="H84">
        <v>3</v>
      </c>
      <c r="I84">
        <v>3</v>
      </c>
      <c r="J84">
        <v>4</v>
      </c>
      <c r="K84">
        <v>3</v>
      </c>
      <c r="L84">
        <v>2</v>
      </c>
      <c r="M84">
        <v>4</v>
      </c>
      <c r="N84">
        <v>3</v>
      </c>
      <c r="O84">
        <v>3</v>
      </c>
      <c r="P84">
        <v>3</v>
      </c>
      <c r="Q84">
        <v>3</v>
      </c>
      <c r="R84">
        <v>3</v>
      </c>
      <c r="S84">
        <v>3</v>
      </c>
      <c r="T84">
        <v>4</v>
      </c>
      <c r="U84">
        <v>4</v>
      </c>
      <c r="V84">
        <v>3</v>
      </c>
    </row>
    <row r="85" spans="1:22">
      <c r="A85" s="39">
        <v>3</v>
      </c>
      <c r="B85">
        <v>4</v>
      </c>
      <c r="C85">
        <v>4</v>
      </c>
      <c r="D85">
        <v>4</v>
      </c>
      <c r="E85">
        <v>4</v>
      </c>
      <c r="F85">
        <v>4</v>
      </c>
      <c r="G85">
        <v>3</v>
      </c>
      <c r="H85">
        <v>3</v>
      </c>
      <c r="I85">
        <v>4</v>
      </c>
      <c r="J85">
        <v>4</v>
      </c>
      <c r="K85">
        <v>3</v>
      </c>
      <c r="L85">
        <v>3</v>
      </c>
      <c r="M85">
        <v>3</v>
      </c>
      <c r="N85">
        <v>3</v>
      </c>
      <c r="O85">
        <v>3</v>
      </c>
      <c r="P85">
        <v>3</v>
      </c>
      <c r="Q85">
        <v>4</v>
      </c>
      <c r="R85">
        <v>3</v>
      </c>
      <c r="S85">
        <v>3</v>
      </c>
      <c r="T85">
        <v>3</v>
      </c>
      <c r="U85">
        <v>3</v>
      </c>
      <c r="V85">
        <v>3</v>
      </c>
    </row>
    <row r="86" spans="1:22">
      <c r="A86" s="39">
        <v>4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H86">
        <v>3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</row>
    <row r="87" spans="1:22">
      <c r="A87" s="39">
        <v>3</v>
      </c>
      <c r="B87">
        <v>3</v>
      </c>
      <c r="C87">
        <v>3</v>
      </c>
      <c r="D87">
        <v>4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4</v>
      </c>
      <c r="L87">
        <v>4</v>
      </c>
      <c r="M87">
        <v>4</v>
      </c>
      <c r="N87">
        <v>4</v>
      </c>
      <c r="O87">
        <v>3</v>
      </c>
      <c r="P87">
        <v>3</v>
      </c>
      <c r="Q87">
        <v>3</v>
      </c>
      <c r="R87">
        <v>3</v>
      </c>
      <c r="S87">
        <v>3</v>
      </c>
      <c r="T87">
        <v>4</v>
      </c>
      <c r="U87">
        <v>3</v>
      </c>
      <c r="V87">
        <v>3</v>
      </c>
    </row>
    <row r="88" spans="1:22">
      <c r="A88" s="39">
        <v>4</v>
      </c>
      <c r="B88">
        <v>3</v>
      </c>
      <c r="C88">
        <v>4</v>
      </c>
      <c r="D88">
        <v>4</v>
      </c>
      <c r="E88">
        <v>4</v>
      </c>
      <c r="F88">
        <v>3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3</v>
      </c>
      <c r="O88">
        <v>4</v>
      </c>
      <c r="P88">
        <v>4</v>
      </c>
      <c r="Q88">
        <v>4</v>
      </c>
      <c r="R88">
        <v>4</v>
      </c>
      <c r="S88">
        <v>4</v>
      </c>
      <c r="T88">
        <v>3</v>
      </c>
      <c r="U88">
        <v>4</v>
      </c>
      <c r="V88">
        <v>4</v>
      </c>
    </row>
    <row r="89" spans="1:22">
      <c r="A89" s="39">
        <v>3</v>
      </c>
      <c r="B89">
        <v>4</v>
      </c>
      <c r="C89">
        <v>4</v>
      </c>
      <c r="D89">
        <v>3</v>
      </c>
      <c r="E89">
        <v>3</v>
      </c>
      <c r="F89">
        <v>4</v>
      </c>
      <c r="G89">
        <v>3</v>
      </c>
      <c r="H89">
        <v>3</v>
      </c>
      <c r="I89">
        <v>4</v>
      </c>
      <c r="J89">
        <v>4</v>
      </c>
      <c r="K89">
        <v>3</v>
      </c>
      <c r="L89">
        <v>3</v>
      </c>
      <c r="M89">
        <v>4</v>
      </c>
      <c r="N89">
        <v>3</v>
      </c>
      <c r="O89">
        <v>3</v>
      </c>
      <c r="P89">
        <v>3</v>
      </c>
      <c r="Q89">
        <v>4</v>
      </c>
      <c r="R89">
        <v>4</v>
      </c>
      <c r="S89">
        <v>4</v>
      </c>
      <c r="T89">
        <v>3</v>
      </c>
      <c r="U89">
        <v>4</v>
      </c>
      <c r="V89">
        <v>4</v>
      </c>
    </row>
    <row r="90" spans="1:22">
      <c r="A90" s="39">
        <v>3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  <c r="H90">
        <v>2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</row>
    <row r="91" spans="1:22">
      <c r="A91" s="39">
        <v>4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  <c r="K91">
        <v>4</v>
      </c>
      <c r="L91">
        <v>4</v>
      </c>
      <c r="M91">
        <v>4</v>
      </c>
      <c r="N91">
        <v>2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</row>
    <row r="92" spans="1:22">
      <c r="A92" s="39">
        <v>4</v>
      </c>
      <c r="B92">
        <v>4</v>
      </c>
      <c r="C92">
        <v>4</v>
      </c>
      <c r="D92">
        <v>4</v>
      </c>
      <c r="E92">
        <v>3</v>
      </c>
      <c r="F92">
        <v>3</v>
      </c>
      <c r="G92">
        <v>3</v>
      </c>
      <c r="H92">
        <v>3</v>
      </c>
      <c r="I92">
        <v>3</v>
      </c>
      <c r="J92">
        <v>4</v>
      </c>
      <c r="K92">
        <v>3</v>
      </c>
      <c r="L92">
        <v>3</v>
      </c>
      <c r="M92">
        <v>3</v>
      </c>
      <c r="N92">
        <v>1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3</v>
      </c>
      <c r="V92">
        <v>3</v>
      </c>
    </row>
    <row r="93" spans="1:22">
      <c r="A93" s="39">
        <v>3</v>
      </c>
      <c r="B93">
        <v>3</v>
      </c>
      <c r="C93">
        <v>4</v>
      </c>
      <c r="D93">
        <v>3</v>
      </c>
      <c r="E93">
        <v>3</v>
      </c>
      <c r="F93">
        <v>2</v>
      </c>
      <c r="G93">
        <v>4</v>
      </c>
      <c r="H93">
        <v>2</v>
      </c>
      <c r="I93">
        <v>3</v>
      </c>
      <c r="J93">
        <v>3</v>
      </c>
      <c r="K93">
        <v>3</v>
      </c>
      <c r="L93">
        <v>3</v>
      </c>
      <c r="M93">
        <v>3</v>
      </c>
      <c r="N93">
        <v>2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4</v>
      </c>
      <c r="V93">
        <v>4</v>
      </c>
    </row>
    <row r="94" spans="1:22">
      <c r="A94" s="39">
        <v>4</v>
      </c>
      <c r="B94">
        <v>4</v>
      </c>
      <c r="C94">
        <v>4</v>
      </c>
      <c r="D94">
        <v>4</v>
      </c>
      <c r="E94">
        <v>3</v>
      </c>
      <c r="F94">
        <v>3</v>
      </c>
      <c r="G94">
        <v>3</v>
      </c>
      <c r="H94">
        <v>3</v>
      </c>
      <c r="I94">
        <v>4</v>
      </c>
      <c r="J94">
        <v>4</v>
      </c>
      <c r="K94">
        <v>4</v>
      </c>
      <c r="L94">
        <v>3</v>
      </c>
      <c r="M94">
        <v>4</v>
      </c>
      <c r="N94">
        <v>4</v>
      </c>
      <c r="O94">
        <v>4</v>
      </c>
      <c r="P94">
        <v>4</v>
      </c>
      <c r="Q94">
        <v>2</v>
      </c>
      <c r="R94">
        <v>3</v>
      </c>
      <c r="S94">
        <v>4</v>
      </c>
      <c r="T94">
        <v>4</v>
      </c>
      <c r="U94">
        <v>3</v>
      </c>
      <c r="V94">
        <v>4</v>
      </c>
    </row>
    <row r="95" spans="1:22">
      <c r="A95" s="39">
        <v>3</v>
      </c>
      <c r="B95">
        <v>4</v>
      </c>
      <c r="C95">
        <v>4</v>
      </c>
      <c r="D95">
        <v>4</v>
      </c>
      <c r="E95">
        <v>3</v>
      </c>
      <c r="F95">
        <v>4</v>
      </c>
      <c r="G95">
        <v>3</v>
      </c>
      <c r="H95">
        <v>2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</row>
    <row r="96" spans="1:22">
      <c r="A96" s="39">
        <v>3</v>
      </c>
      <c r="B96">
        <v>3</v>
      </c>
      <c r="C96">
        <v>4</v>
      </c>
      <c r="D96">
        <v>3</v>
      </c>
      <c r="E96">
        <v>3</v>
      </c>
      <c r="F96">
        <v>3</v>
      </c>
      <c r="G96">
        <v>4</v>
      </c>
      <c r="H96">
        <v>3</v>
      </c>
      <c r="I96">
        <v>3</v>
      </c>
      <c r="J96">
        <v>4</v>
      </c>
      <c r="K96">
        <v>3</v>
      </c>
      <c r="L96">
        <v>4</v>
      </c>
      <c r="M96">
        <v>3</v>
      </c>
      <c r="N96">
        <v>4</v>
      </c>
      <c r="O96">
        <v>4</v>
      </c>
      <c r="P96">
        <v>3</v>
      </c>
      <c r="Q96">
        <v>2</v>
      </c>
      <c r="R96">
        <v>3</v>
      </c>
      <c r="S96">
        <v>3</v>
      </c>
      <c r="T96">
        <v>3</v>
      </c>
      <c r="U96">
        <v>3</v>
      </c>
      <c r="V96">
        <v>3</v>
      </c>
    </row>
    <row r="97" spans="1:22">
      <c r="A97" s="39">
        <v>4</v>
      </c>
      <c r="B97">
        <v>4</v>
      </c>
      <c r="C97">
        <v>3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3</v>
      </c>
      <c r="K97">
        <v>3</v>
      </c>
      <c r="L97">
        <v>4</v>
      </c>
      <c r="M97">
        <v>4</v>
      </c>
      <c r="N97">
        <v>3</v>
      </c>
      <c r="O97">
        <v>3</v>
      </c>
      <c r="P97">
        <v>3</v>
      </c>
      <c r="Q97">
        <v>3</v>
      </c>
      <c r="R97">
        <v>3</v>
      </c>
      <c r="S97">
        <v>4</v>
      </c>
      <c r="T97">
        <v>2</v>
      </c>
      <c r="U97">
        <v>3</v>
      </c>
      <c r="V97">
        <v>3</v>
      </c>
    </row>
    <row r="98" spans="1:22">
      <c r="A98" s="39">
        <v>4</v>
      </c>
      <c r="B98">
        <v>3</v>
      </c>
      <c r="C98">
        <v>4</v>
      </c>
      <c r="D98">
        <v>3</v>
      </c>
      <c r="E98">
        <v>3</v>
      </c>
      <c r="F98">
        <v>3</v>
      </c>
      <c r="G98">
        <v>4</v>
      </c>
      <c r="H98">
        <v>4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</row>
    <row r="99" spans="1:22">
      <c r="A99" s="39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3</v>
      </c>
      <c r="I99">
        <v>4</v>
      </c>
      <c r="J99">
        <v>4</v>
      </c>
      <c r="K99">
        <v>4</v>
      </c>
      <c r="L99">
        <v>4</v>
      </c>
      <c r="M99">
        <v>4</v>
      </c>
      <c r="N99">
        <v>3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</row>
    <row r="100" spans="1:22">
      <c r="A100" s="39">
        <v>3</v>
      </c>
      <c r="B100">
        <v>3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3</v>
      </c>
      <c r="L100">
        <v>2</v>
      </c>
      <c r="M100">
        <v>3</v>
      </c>
      <c r="N100">
        <v>2</v>
      </c>
      <c r="O100">
        <v>3</v>
      </c>
      <c r="P100">
        <v>3</v>
      </c>
      <c r="Q100">
        <v>2</v>
      </c>
      <c r="R100">
        <v>3</v>
      </c>
      <c r="S100">
        <v>3</v>
      </c>
      <c r="T100">
        <v>3</v>
      </c>
      <c r="U100">
        <v>3</v>
      </c>
      <c r="V100">
        <v>3</v>
      </c>
    </row>
    <row r="101" spans="1:22">
      <c r="A101" s="39">
        <v>4</v>
      </c>
      <c r="B101">
        <v>4</v>
      </c>
      <c r="C101">
        <v>4</v>
      </c>
      <c r="D101">
        <v>4</v>
      </c>
      <c r="E101">
        <v>4</v>
      </c>
      <c r="F101">
        <v>4</v>
      </c>
      <c r="G101">
        <v>4</v>
      </c>
      <c r="H101">
        <v>4</v>
      </c>
      <c r="I101">
        <v>4</v>
      </c>
      <c r="J101">
        <v>4</v>
      </c>
      <c r="K101">
        <v>4</v>
      </c>
      <c r="L101">
        <v>4</v>
      </c>
      <c r="M101">
        <v>4</v>
      </c>
      <c r="N101">
        <v>3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3</v>
      </c>
      <c r="U101">
        <v>4</v>
      </c>
      <c r="V101">
        <v>4</v>
      </c>
    </row>
    <row r="102" spans="1:22">
      <c r="A102" s="39">
        <v>4</v>
      </c>
      <c r="B102">
        <v>3</v>
      </c>
      <c r="C102">
        <v>4</v>
      </c>
      <c r="D102">
        <v>3</v>
      </c>
      <c r="E102">
        <v>3</v>
      </c>
      <c r="F102">
        <v>3</v>
      </c>
      <c r="G102">
        <v>4</v>
      </c>
      <c r="H102">
        <v>3</v>
      </c>
      <c r="I102">
        <v>3</v>
      </c>
      <c r="J102">
        <v>3</v>
      </c>
      <c r="K102">
        <v>3</v>
      </c>
      <c r="L102">
        <v>4</v>
      </c>
      <c r="M102">
        <v>3</v>
      </c>
      <c r="N102">
        <v>1</v>
      </c>
      <c r="O102">
        <v>3</v>
      </c>
      <c r="P102">
        <v>4</v>
      </c>
      <c r="Q102">
        <v>3</v>
      </c>
      <c r="R102">
        <v>3</v>
      </c>
      <c r="S102">
        <v>3</v>
      </c>
      <c r="T102">
        <v>3</v>
      </c>
      <c r="U102">
        <v>4</v>
      </c>
      <c r="V102">
        <v>4</v>
      </c>
    </row>
    <row r="103" spans="1:22">
      <c r="A103" s="39">
        <v>4</v>
      </c>
      <c r="B103">
        <v>4</v>
      </c>
      <c r="C103">
        <v>3</v>
      </c>
      <c r="D103">
        <v>4</v>
      </c>
      <c r="E103">
        <v>4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v>4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</row>
    <row r="104" spans="1:22">
      <c r="A104" s="39">
        <v>4</v>
      </c>
      <c r="B104">
        <v>4</v>
      </c>
      <c r="C104">
        <v>4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4</v>
      </c>
      <c r="M104">
        <v>4</v>
      </c>
      <c r="N104">
        <v>4</v>
      </c>
      <c r="O104">
        <v>4</v>
      </c>
      <c r="P104">
        <v>4</v>
      </c>
      <c r="Q104">
        <v>3</v>
      </c>
      <c r="R104">
        <v>4</v>
      </c>
      <c r="S104">
        <v>4</v>
      </c>
      <c r="T104">
        <v>3</v>
      </c>
      <c r="U104">
        <v>4</v>
      </c>
      <c r="V104">
        <v>4</v>
      </c>
    </row>
    <row r="105" spans="1:22">
      <c r="A105" s="39">
        <v>4</v>
      </c>
      <c r="B105">
        <v>4</v>
      </c>
      <c r="C105">
        <v>3</v>
      </c>
      <c r="D105">
        <v>3</v>
      </c>
      <c r="E105">
        <v>3</v>
      </c>
      <c r="F105">
        <v>3</v>
      </c>
      <c r="G105">
        <v>3</v>
      </c>
      <c r="H105">
        <v>4</v>
      </c>
      <c r="I105">
        <v>3</v>
      </c>
      <c r="J105">
        <v>4</v>
      </c>
      <c r="K105">
        <v>3</v>
      </c>
      <c r="L105">
        <v>3</v>
      </c>
      <c r="M105">
        <v>3</v>
      </c>
      <c r="N105">
        <v>3</v>
      </c>
      <c r="O105">
        <v>3</v>
      </c>
      <c r="P105">
        <v>4</v>
      </c>
      <c r="Q105">
        <v>4</v>
      </c>
      <c r="R105">
        <v>4</v>
      </c>
      <c r="S105">
        <v>3</v>
      </c>
      <c r="T105">
        <v>3</v>
      </c>
      <c r="U105">
        <v>3</v>
      </c>
      <c r="V105">
        <v>3</v>
      </c>
    </row>
  </sheetData>
  <phoneticPr fontId="1" type="noConversion"/>
  <dataValidations count="1">
    <dataValidation type="list" allowBlank="1" showInputMessage="1" showErrorMessage="1" sqref="X1" xr:uid="{4C448EBD-D334-4543-89AD-59694FFA98D1}">
      <formula1>$A$1:$V$1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BE1C-8021-46DF-BDCC-A92B71B9844E}">
  <dimension ref="B5:H14"/>
  <sheetViews>
    <sheetView tabSelected="1" workbookViewId="0">
      <selection activeCell="F11" sqref="F11"/>
    </sheetView>
  </sheetViews>
  <sheetFormatPr defaultRowHeight="16.5"/>
  <cols>
    <col min="2" max="2" width="9" customWidth="1"/>
    <col min="7" max="8" width="11.875" bestFit="1" customWidth="1"/>
  </cols>
  <sheetData>
    <row r="5" spans="2:8" ht="17.25" thickBot="1">
      <c r="B5" s="52" t="s">
        <v>129</v>
      </c>
      <c r="C5" s="52" t="s">
        <v>130</v>
      </c>
      <c r="D5" s="52" t="s">
        <v>131</v>
      </c>
      <c r="E5" s="52" t="s">
        <v>132</v>
      </c>
      <c r="F5" s="52" t="s">
        <v>133</v>
      </c>
      <c r="G5" s="52" t="s">
        <v>134</v>
      </c>
      <c r="H5" s="52" t="s">
        <v>135</v>
      </c>
    </row>
    <row r="6" spans="2:8" ht="17.25" thickTop="1">
      <c r="B6" s="54" t="s">
        <v>136</v>
      </c>
      <c r="C6" s="55" t="s">
        <v>137</v>
      </c>
      <c r="D6" s="55">
        <v>2106</v>
      </c>
      <c r="E6" s="54" t="s">
        <v>138</v>
      </c>
      <c r="F6" s="54" t="s">
        <v>139</v>
      </c>
      <c r="G6" s="56">
        <v>3600000</v>
      </c>
      <c r="H6" s="56">
        <v>3560000</v>
      </c>
    </row>
    <row r="7" spans="2:8">
      <c r="B7" s="41" t="s">
        <v>136</v>
      </c>
      <c r="C7" s="1" t="s">
        <v>140</v>
      </c>
      <c r="D7" s="1">
        <v>2210</v>
      </c>
      <c r="E7" s="41" t="s">
        <v>138</v>
      </c>
      <c r="F7" s="41" t="s">
        <v>139</v>
      </c>
      <c r="G7" s="53">
        <v>3670000</v>
      </c>
      <c r="H7" s="53">
        <v>3584500</v>
      </c>
    </row>
    <row r="8" spans="2:8">
      <c r="B8" s="57" t="s">
        <v>136</v>
      </c>
      <c r="C8" s="58" t="s">
        <v>141</v>
      </c>
      <c r="D8" s="58">
        <v>3213</v>
      </c>
      <c r="E8" s="57" t="s">
        <v>142</v>
      </c>
      <c r="F8" s="57" t="s">
        <v>143</v>
      </c>
      <c r="G8" s="59">
        <v>2870000</v>
      </c>
      <c r="H8" s="59">
        <v>3304500</v>
      </c>
    </row>
    <row r="9" spans="2:8">
      <c r="B9" s="41" t="s">
        <v>144</v>
      </c>
      <c r="C9" s="1" t="s">
        <v>145</v>
      </c>
      <c r="D9" s="1">
        <v>2207</v>
      </c>
      <c r="E9" s="41" t="s">
        <v>138</v>
      </c>
      <c r="F9" s="41" t="s">
        <v>139</v>
      </c>
      <c r="G9" s="53">
        <v>3500000</v>
      </c>
      <c r="H9" s="53">
        <v>3525000</v>
      </c>
    </row>
    <row r="10" spans="2:8">
      <c r="B10" s="57" t="s">
        <v>144</v>
      </c>
      <c r="C10" s="58" t="s">
        <v>146</v>
      </c>
      <c r="D10" s="58">
        <v>3112</v>
      </c>
      <c r="E10" s="57" t="s">
        <v>138</v>
      </c>
      <c r="F10" s="57" t="s">
        <v>147</v>
      </c>
      <c r="G10" s="59">
        <v>3200000</v>
      </c>
      <c r="H10" s="59">
        <v>3420000</v>
      </c>
    </row>
    <row r="11" spans="2:8">
      <c r="B11" s="41" t="s">
        <v>144</v>
      </c>
      <c r="C11" s="1" t="s">
        <v>148</v>
      </c>
      <c r="D11" s="1">
        <v>3111</v>
      </c>
      <c r="E11" s="41" t="s">
        <v>142</v>
      </c>
      <c r="F11" s="41" t="s">
        <v>147</v>
      </c>
      <c r="G11" s="53">
        <v>3100000</v>
      </c>
      <c r="H11" s="53">
        <v>3385000</v>
      </c>
    </row>
    <row r="12" spans="2:8">
      <c r="B12" s="57" t="s">
        <v>149</v>
      </c>
      <c r="C12" s="58" t="s">
        <v>150</v>
      </c>
      <c r="D12" s="58">
        <v>3114</v>
      </c>
      <c r="E12" s="57" t="s">
        <v>142</v>
      </c>
      <c r="F12" s="57" t="s">
        <v>147</v>
      </c>
      <c r="G12" s="59">
        <v>3000000</v>
      </c>
      <c r="H12" s="59">
        <v>3350000</v>
      </c>
    </row>
    <row r="13" spans="2:8">
      <c r="B13" s="41" t="s">
        <v>149</v>
      </c>
      <c r="C13" s="1" t="s">
        <v>151</v>
      </c>
      <c r="D13" s="1">
        <v>3214</v>
      </c>
      <c r="E13" s="41" t="s">
        <v>138</v>
      </c>
      <c r="F13" s="41" t="s">
        <v>143</v>
      </c>
      <c r="G13" s="53">
        <v>2840000</v>
      </c>
      <c r="H13" s="53">
        <v>2294000</v>
      </c>
    </row>
    <row r="14" spans="2:8">
      <c r="B14" s="57" t="s">
        <v>149</v>
      </c>
      <c r="C14" s="58" t="s">
        <v>152</v>
      </c>
      <c r="D14" s="58">
        <v>3215</v>
      </c>
      <c r="E14" s="57" t="s">
        <v>138</v>
      </c>
      <c r="F14" s="57" t="s">
        <v>143</v>
      </c>
      <c r="G14" s="59">
        <v>2850000</v>
      </c>
      <c r="H14" s="59">
        <v>2297500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H10"/>
  <sheetViews>
    <sheetView workbookViewId="0">
      <selection activeCell="G10" sqref="G10"/>
    </sheetView>
  </sheetViews>
  <sheetFormatPr defaultRowHeight="16.5"/>
  <sheetData>
    <row r="3" spans="1:8" ht="33">
      <c r="A3" s="46" t="s">
        <v>85</v>
      </c>
      <c r="B3" s="47" t="s">
        <v>10</v>
      </c>
      <c r="C3" s="47" t="s">
        <v>11</v>
      </c>
      <c r="D3" s="47" t="s">
        <v>12</v>
      </c>
      <c r="E3" s="47" t="s">
        <v>13</v>
      </c>
      <c r="F3" s="47" t="s">
        <v>14</v>
      </c>
      <c r="G3" s="47" t="s">
        <v>15</v>
      </c>
      <c r="H3" s="2"/>
    </row>
    <row r="4" spans="1:8">
      <c r="A4" s="2" t="s">
        <v>16</v>
      </c>
      <c r="B4" s="2">
        <v>91</v>
      </c>
      <c r="C4" s="2">
        <v>72</v>
      </c>
      <c r="D4" s="2">
        <v>83</v>
      </c>
      <c r="E4" s="2">
        <v>84</v>
      </c>
      <c r="F4" s="2">
        <v>92</v>
      </c>
      <c r="G4" s="2">
        <f>AVERAGE(B4:F4)</f>
        <v>84.4</v>
      </c>
      <c r="H4" s="2"/>
    </row>
    <row r="5" spans="1:8">
      <c r="A5" s="2" t="s">
        <v>17</v>
      </c>
      <c r="B5" s="2">
        <v>78</v>
      </c>
      <c r="C5" s="2">
        <v>95</v>
      </c>
      <c r="D5" s="2">
        <v>77</v>
      </c>
      <c r="E5" s="2">
        <v>92</v>
      </c>
      <c r="F5" s="2">
        <v>83</v>
      </c>
      <c r="G5" s="2">
        <f>AVERAGE(B5:F5)</f>
        <v>85</v>
      </c>
      <c r="H5" s="2"/>
    </row>
    <row r="6" spans="1:8">
      <c r="A6" s="2" t="s">
        <v>18</v>
      </c>
      <c r="B6" s="2">
        <v>75</v>
      </c>
      <c r="C6" s="2">
        <v>89</v>
      </c>
      <c r="D6" s="2">
        <v>65</v>
      </c>
      <c r="E6" s="2">
        <v>95</v>
      </c>
      <c r="F6" s="2">
        <v>85</v>
      </c>
      <c r="G6" s="2">
        <f>AVERAGE(B6:F6)</f>
        <v>81.8</v>
      </c>
      <c r="H6" s="2"/>
    </row>
    <row r="7" spans="1:8">
      <c r="A7" s="2" t="s">
        <v>19</v>
      </c>
      <c r="B7" s="2">
        <v>95</v>
      </c>
      <c r="C7" s="2">
        <v>91</v>
      </c>
      <c r="D7" s="2">
        <v>72</v>
      </c>
      <c r="E7" s="2">
        <v>79</v>
      </c>
      <c r="F7" s="2">
        <v>72</v>
      </c>
      <c r="G7" s="2">
        <f>AVERAGE(B7:F7)</f>
        <v>81.8</v>
      </c>
      <c r="H7" s="2"/>
    </row>
    <row r="8" spans="1:8">
      <c r="A8" s="2" t="s">
        <v>20</v>
      </c>
      <c r="B8" s="2">
        <v>95</v>
      </c>
      <c r="C8" s="2">
        <v>95</v>
      </c>
      <c r="D8" s="2">
        <v>93</v>
      </c>
      <c r="E8" s="2">
        <v>95</v>
      </c>
      <c r="F8" s="2">
        <v>82</v>
      </c>
      <c r="G8" s="2">
        <f>AVERAGE(B8:F8)</f>
        <v>92</v>
      </c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 ht="17.25">
      <c r="A10" s="2"/>
      <c r="B10" s="2"/>
      <c r="C10" s="2"/>
      <c r="D10" s="2"/>
      <c r="E10" s="2"/>
      <c r="F10" s="14" t="s">
        <v>21</v>
      </c>
      <c r="G10" s="14">
        <f>AVERAGE(G4:G8)</f>
        <v>85</v>
      </c>
    </row>
  </sheetData>
  <scenarios current="0">
    <scenario name="성적향상예정" count="25" user="hmkang" comment="만든 사람 hmkang 날짜 6/15/2022">
      <inputCells r="B4" val="1"/>
      <inputCells r="C4" val="1"/>
      <inputCells r="D4" val="1"/>
      <inputCells r="E4" val="1"/>
      <inputCells r="F4" val="1"/>
      <inputCells r="B5" val="1"/>
      <inputCells r="C5" val="1"/>
      <inputCells r="D5" val="1"/>
      <inputCells r="E5" val="1"/>
      <inputCells r="F5" val="1"/>
      <inputCells r="B6" val="1"/>
      <inputCells r="C6" val="1"/>
      <inputCells r="D6" val="1"/>
      <inputCells r="E6" val="1"/>
      <inputCells r="F6" val="1"/>
      <inputCells r="B7" val="1"/>
      <inputCells r="C7" val="1"/>
      <inputCells r="D7" val="1"/>
      <inputCells r="E7" val="1"/>
      <inputCells r="F7" val="1"/>
      <inputCells r="B8" val="1"/>
      <inputCells r="C8" val="1"/>
      <inputCells r="D8" val="1"/>
      <inputCells r="E8" val="1"/>
      <inputCells r="F8" val="1"/>
    </scenario>
    <scenario name="성적향상예상" count="25" user="hmkang" comment="만든 사람 hmkang 날짜 6/15/2022">
      <inputCells r="B4" val="91"/>
      <inputCells r="C4" val="72"/>
      <inputCells r="D4" val="83"/>
      <inputCells r="E4" val="84"/>
      <inputCells r="F4" val="92"/>
      <inputCells r="B5" val="78"/>
      <inputCells r="C5" val="95"/>
      <inputCells r="D5" val="77"/>
      <inputCells r="E5" val="92"/>
      <inputCells r="F5" val="83"/>
      <inputCells r="B6" val="75"/>
      <inputCells r="C6" val="89"/>
      <inputCells r="D6" val="65"/>
      <inputCells r="E6" val="95"/>
      <inputCells r="F6" val="85"/>
      <inputCells r="B7" val="95"/>
      <inputCells r="C7" val="91"/>
      <inputCells r="D7" val="72"/>
      <inputCells r="E7" val="79"/>
      <inputCells r="F7" val="72"/>
      <inputCells r="B8" val="95"/>
      <inputCells r="C8" val="95"/>
      <inputCells r="D8" val="93"/>
      <inputCells r="E8" val="95"/>
      <inputCells r="F8" val="82"/>
    </scenario>
  </scenarios>
  <dataConsolidate/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G22"/>
  <sheetViews>
    <sheetView workbookViewId="0">
      <selection activeCell="G3" sqref="G3"/>
    </sheetView>
  </sheetViews>
  <sheetFormatPr defaultRowHeight="16.5"/>
  <cols>
    <col min="2" max="2" width="13" bestFit="1" customWidth="1"/>
    <col min="3" max="3" width="10.75" bestFit="1" customWidth="1"/>
    <col min="4" max="4" width="11.25" bestFit="1" customWidth="1"/>
    <col min="5" max="5" width="11.75" bestFit="1" customWidth="1"/>
    <col min="7" max="7" width="13.875" customWidth="1"/>
  </cols>
  <sheetData>
    <row r="1" spans="2:7" ht="17.25" thickBot="1"/>
    <row r="2" spans="2:7" ht="18.75" thickTop="1" thickBot="1">
      <c r="B2" s="51" t="s">
        <v>89</v>
      </c>
      <c r="C2" s="51"/>
      <c r="D2" s="51"/>
      <c r="E2" s="51"/>
      <c r="G2" s="12" t="s">
        <v>86</v>
      </c>
    </row>
    <row r="3" spans="2:7" ht="18" thickTop="1">
      <c r="B3" t="s">
        <v>84</v>
      </c>
      <c r="C3" t="s">
        <v>80</v>
      </c>
      <c r="D3" t="s">
        <v>66</v>
      </c>
      <c r="E3" t="s">
        <v>67</v>
      </c>
      <c r="G3" s="13">
        <f>E10-E22</f>
        <v>6120000</v>
      </c>
    </row>
    <row r="4" spans="2:7">
      <c r="B4" t="s">
        <v>61</v>
      </c>
      <c r="C4" s="10">
        <v>550000</v>
      </c>
      <c r="D4">
        <v>30</v>
      </c>
      <c r="E4" s="10">
        <f>C4*D4</f>
        <v>16500000</v>
      </c>
    </row>
    <row r="5" spans="2:7">
      <c r="B5" t="s">
        <v>62</v>
      </c>
      <c r="C5" s="10">
        <v>320000</v>
      </c>
      <c r="D5">
        <v>40</v>
      </c>
      <c r="E5" s="10">
        <f t="shared" ref="E5:E9" si="0">C5*D5</f>
        <v>12800000</v>
      </c>
    </row>
    <row r="6" spans="2:7">
      <c r="B6" t="s">
        <v>63</v>
      </c>
      <c r="C6" s="10">
        <v>800000</v>
      </c>
      <c r="D6">
        <v>20</v>
      </c>
      <c r="E6" s="10">
        <f t="shared" si="0"/>
        <v>16000000</v>
      </c>
    </row>
    <row r="7" spans="2:7">
      <c r="B7" t="s">
        <v>64</v>
      </c>
      <c r="C7" s="10">
        <v>25000</v>
      </c>
      <c r="D7">
        <v>40</v>
      </c>
      <c r="E7" s="10">
        <f t="shared" si="0"/>
        <v>1000000</v>
      </c>
    </row>
    <row r="8" spans="2:7">
      <c r="B8" t="s">
        <v>65</v>
      </c>
      <c r="C8" s="10">
        <v>13000</v>
      </c>
      <c r="D8">
        <v>40</v>
      </c>
      <c r="E8" s="10">
        <f t="shared" si="0"/>
        <v>520000</v>
      </c>
    </row>
    <row r="9" spans="2:7">
      <c r="B9" t="s">
        <v>81</v>
      </c>
      <c r="C9" s="10">
        <v>100000</v>
      </c>
      <c r="D9">
        <v>10</v>
      </c>
      <c r="E9" s="10">
        <f t="shared" si="0"/>
        <v>1000000</v>
      </c>
    </row>
    <row r="10" spans="2:7">
      <c r="B10" t="s">
        <v>83</v>
      </c>
      <c r="C10" s="10"/>
      <c r="E10" s="10">
        <f>SUM(E4:E9)</f>
        <v>47820000</v>
      </c>
    </row>
    <row r="11" spans="2:7" ht="17.25" thickBot="1"/>
    <row r="12" spans="2:7" ht="18.75" thickTop="1" thickBot="1">
      <c r="B12" s="51" t="s">
        <v>90</v>
      </c>
      <c r="C12" s="51"/>
      <c r="D12" s="51"/>
      <c r="E12" s="51"/>
    </row>
    <row r="13" spans="2:7" ht="17.25" thickTop="1">
      <c r="B13" t="s">
        <v>68</v>
      </c>
      <c r="C13" t="s">
        <v>77</v>
      </c>
      <c r="D13" t="s">
        <v>78</v>
      </c>
      <c r="E13" t="s">
        <v>79</v>
      </c>
    </row>
    <row r="14" spans="2:7">
      <c r="B14" t="s">
        <v>69</v>
      </c>
      <c r="C14" s="10">
        <v>500000</v>
      </c>
      <c r="D14">
        <v>1</v>
      </c>
      <c r="E14" s="10">
        <f>C14*D14</f>
        <v>500000</v>
      </c>
    </row>
    <row r="15" spans="2:7">
      <c r="B15" t="s">
        <v>70</v>
      </c>
      <c r="C15" s="10">
        <v>200000</v>
      </c>
      <c r="D15">
        <v>1</v>
      </c>
      <c r="E15" s="10">
        <f t="shared" ref="E15:E21" si="1">C15*D15</f>
        <v>200000</v>
      </c>
    </row>
    <row r="16" spans="2:7">
      <c r="B16" t="s">
        <v>71</v>
      </c>
      <c r="C16" s="10">
        <v>1900000</v>
      </c>
      <c r="D16">
        <v>2</v>
      </c>
      <c r="E16" s="10">
        <f t="shared" si="1"/>
        <v>3800000</v>
      </c>
    </row>
    <row r="17" spans="2:5">
      <c r="B17" t="s">
        <v>72</v>
      </c>
      <c r="C17" s="10">
        <v>400000</v>
      </c>
      <c r="D17">
        <f>D4</f>
        <v>30</v>
      </c>
      <c r="E17" s="10">
        <f t="shared" si="1"/>
        <v>12000000</v>
      </c>
    </row>
    <row r="18" spans="2:5">
      <c r="B18" t="s">
        <v>73</v>
      </c>
      <c r="C18" s="10">
        <v>250000</v>
      </c>
      <c r="D18">
        <f t="shared" ref="D18:D19" si="2">D5</f>
        <v>40</v>
      </c>
      <c r="E18" s="10">
        <f t="shared" si="1"/>
        <v>10000000</v>
      </c>
    </row>
    <row r="19" spans="2:5">
      <c r="B19" t="s">
        <v>74</v>
      </c>
      <c r="C19" s="10">
        <v>700000</v>
      </c>
      <c r="D19">
        <f t="shared" si="2"/>
        <v>20</v>
      </c>
      <c r="E19" s="10">
        <f t="shared" si="1"/>
        <v>14000000</v>
      </c>
    </row>
    <row r="20" spans="2:5">
      <c r="B20" t="s">
        <v>75</v>
      </c>
      <c r="C20" s="10">
        <v>20000</v>
      </c>
      <c r="D20">
        <f>D7</f>
        <v>40</v>
      </c>
      <c r="E20" s="10">
        <f t="shared" si="1"/>
        <v>800000</v>
      </c>
    </row>
    <row r="21" spans="2:5">
      <c r="B21" t="s">
        <v>76</v>
      </c>
      <c r="C21" s="10">
        <v>10000</v>
      </c>
      <c r="D21">
        <f>D8</f>
        <v>40</v>
      </c>
      <c r="E21" s="10">
        <f t="shared" si="1"/>
        <v>400000</v>
      </c>
    </row>
    <row r="22" spans="2:5">
      <c r="B22" t="s">
        <v>82</v>
      </c>
      <c r="E22" s="11">
        <f>SUM(E14:E21)</f>
        <v>41700000</v>
      </c>
    </row>
  </sheetData>
  <mergeCells count="2">
    <mergeCell ref="B2:E2"/>
    <mergeCell ref="B12:E12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E3"/>
  <sheetViews>
    <sheetView workbookViewId="0">
      <selection activeCell="E3" sqref="E3"/>
    </sheetView>
  </sheetViews>
  <sheetFormatPr defaultRowHeight="16.5"/>
  <sheetData>
    <row r="2" spans="2:5">
      <c r="B2" s="1" t="s">
        <v>25</v>
      </c>
      <c r="C2" s="1" t="s">
        <v>26</v>
      </c>
      <c r="D2" s="1" t="s">
        <v>27</v>
      </c>
      <c r="E2" s="1" t="s">
        <v>28</v>
      </c>
    </row>
    <row r="3" spans="2:5">
      <c r="B3" s="1">
        <f>C3*(1+D3)^E3</f>
        <v>1000000</v>
      </c>
      <c r="C3" s="1">
        <v>1000000</v>
      </c>
      <c r="D3" s="1">
        <v>0.1</v>
      </c>
      <c r="E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I18"/>
  <sheetViews>
    <sheetView topLeftCell="B1" workbookViewId="0">
      <selection activeCell="E3" sqref="E3"/>
    </sheetView>
  </sheetViews>
  <sheetFormatPr defaultRowHeight="16.5"/>
  <sheetData>
    <row r="2" spans="2:9">
      <c r="B2" s="1" t="s">
        <v>24</v>
      </c>
      <c r="C2" s="1" t="s">
        <v>22</v>
      </c>
      <c r="D2" s="1" t="s">
        <v>23</v>
      </c>
      <c r="E2" s="1" t="s">
        <v>29</v>
      </c>
    </row>
    <row r="3" spans="2:9">
      <c r="B3" s="1">
        <v>-4.7974563743242299E-5</v>
      </c>
      <c r="C3" s="1">
        <f>B3^4</f>
        <v>5.2971727549828719E-18</v>
      </c>
      <c r="D3" s="1">
        <f>SIN(B3)</f>
        <v>-4.7974563724839587E-5</v>
      </c>
      <c r="E3" s="1">
        <f>C3-D3</f>
        <v>4.7974563724844886E-5</v>
      </c>
    </row>
    <row r="4" spans="2:9">
      <c r="B4" s="1">
        <v>0.94990486226036064</v>
      </c>
      <c r="C4" s="1">
        <f t="shared" ref="C4" si="0">B4^4</f>
        <v>0.81418002413082591</v>
      </c>
      <c r="D4" s="1">
        <f t="shared" ref="D4" si="1">SIN(B4)</f>
        <v>0.81336016109395026</v>
      </c>
      <c r="E4" s="1">
        <f>C4-D4</f>
        <v>8.1986303687564543E-4</v>
      </c>
      <c r="G4" t="s">
        <v>116</v>
      </c>
      <c r="H4" t="s">
        <v>117</v>
      </c>
      <c r="I4" t="s">
        <v>118</v>
      </c>
    </row>
    <row r="5" spans="2:9">
      <c r="G5">
        <v>-0.2</v>
      </c>
      <c r="H5">
        <f>G5^4</f>
        <v>1.6000000000000007E-3</v>
      </c>
      <c r="I5">
        <f>SIN(G5)</f>
        <v>-0.19866933079506122</v>
      </c>
    </row>
    <row r="6" spans="2:9">
      <c r="G6">
        <v>-0.1</v>
      </c>
      <c r="H6">
        <f t="shared" ref="H6:H18" si="2">G6^4</f>
        <v>1.0000000000000005E-4</v>
      </c>
      <c r="I6">
        <f t="shared" ref="I6:I18" si="3">SIN(G6)</f>
        <v>-9.9833416646828155E-2</v>
      </c>
    </row>
    <row r="7" spans="2:9">
      <c r="G7">
        <v>0</v>
      </c>
      <c r="H7">
        <f t="shared" si="2"/>
        <v>0</v>
      </c>
      <c r="I7">
        <f t="shared" si="3"/>
        <v>0</v>
      </c>
    </row>
    <row r="8" spans="2:9">
      <c r="G8">
        <v>0.1</v>
      </c>
      <c r="H8">
        <f t="shared" si="2"/>
        <v>1.0000000000000005E-4</v>
      </c>
      <c r="I8">
        <f t="shared" si="3"/>
        <v>9.9833416646828155E-2</v>
      </c>
    </row>
    <row r="9" spans="2:9">
      <c r="G9">
        <v>0.2</v>
      </c>
      <c r="H9">
        <f t="shared" si="2"/>
        <v>1.6000000000000007E-3</v>
      </c>
      <c r="I9">
        <f t="shared" si="3"/>
        <v>0.19866933079506122</v>
      </c>
    </row>
    <row r="10" spans="2:9">
      <c r="G10">
        <v>0.3</v>
      </c>
      <c r="H10">
        <f t="shared" si="2"/>
        <v>8.0999999999999996E-3</v>
      </c>
      <c r="I10">
        <f t="shared" si="3"/>
        <v>0.29552020666133955</v>
      </c>
    </row>
    <row r="11" spans="2:9">
      <c r="G11">
        <v>0.4</v>
      </c>
      <c r="H11">
        <f t="shared" si="2"/>
        <v>2.5600000000000012E-2</v>
      </c>
      <c r="I11">
        <f t="shared" si="3"/>
        <v>0.38941834230865052</v>
      </c>
    </row>
    <row r="12" spans="2:9">
      <c r="G12">
        <v>0.5</v>
      </c>
      <c r="H12">
        <f t="shared" si="2"/>
        <v>6.25E-2</v>
      </c>
      <c r="I12">
        <f t="shared" si="3"/>
        <v>0.47942553860420301</v>
      </c>
    </row>
    <row r="13" spans="2:9">
      <c r="G13">
        <v>0.6</v>
      </c>
      <c r="H13">
        <f t="shared" si="2"/>
        <v>0.12959999999999999</v>
      </c>
      <c r="I13">
        <f t="shared" si="3"/>
        <v>0.56464247339503537</v>
      </c>
    </row>
    <row r="14" spans="2:9">
      <c r="G14">
        <v>0.7</v>
      </c>
      <c r="H14">
        <f t="shared" si="2"/>
        <v>0.24009999999999992</v>
      </c>
      <c r="I14">
        <f t="shared" si="3"/>
        <v>0.64421768723769102</v>
      </c>
    </row>
    <row r="15" spans="2:9">
      <c r="G15">
        <v>0.8</v>
      </c>
      <c r="H15">
        <f t="shared" si="2"/>
        <v>0.40960000000000019</v>
      </c>
      <c r="I15">
        <f t="shared" si="3"/>
        <v>0.71735609089952279</v>
      </c>
    </row>
    <row r="16" spans="2:9">
      <c r="G16">
        <v>0.9</v>
      </c>
      <c r="H16">
        <f t="shared" si="2"/>
        <v>0.65610000000000013</v>
      </c>
      <c r="I16">
        <f t="shared" si="3"/>
        <v>0.78332690962748341</v>
      </c>
    </row>
    <row r="17" spans="7:9">
      <c r="G17">
        <v>1</v>
      </c>
      <c r="H17">
        <f t="shared" si="2"/>
        <v>1</v>
      </c>
      <c r="I17">
        <f t="shared" si="3"/>
        <v>0.8414709848078965</v>
      </c>
    </row>
    <row r="18" spans="7:9">
      <c r="G18">
        <v>1.1000000000000001</v>
      </c>
      <c r="H18">
        <f t="shared" si="2"/>
        <v>1.4641000000000004</v>
      </c>
      <c r="I18">
        <f t="shared" si="3"/>
        <v>0.89120736006143542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C499-B599-4F41-A0D3-42A27BF91D0E}">
  <dimension ref="B2:C3"/>
  <sheetViews>
    <sheetView workbookViewId="0">
      <selection activeCell="B3" sqref="B3"/>
    </sheetView>
  </sheetViews>
  <sheetFormatPr defaultRowHeight="16.5"/>
  <sheetData>
    <row r="2" spans="2:3">
      <c r="B2" s="41" t="s">
        <v>119</v>
      </c>
      <c r="C2" s="41" t="s">
        <v>120</v>
      </c>
    </row>
    <row r="3" spans="2:3">
      <c r="B3" s="1">
        <v>2</v>
      </c>
      <c r="C3" s="1">
        <f>B3*B3</f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9D8F-0735-4E1E-8EDE-1723A497B1D3}">
  <dimension ref="B2:C3"/>
  <sheetViews>
    <sheetView workbookViewId="0">
      <selection activeCell="B4" sqref="B4"/>
    </sheetView>
  </sheetViews>
  <sheetFormatPr defaultRowHeight="16.5"/>
  <sheetData>
    <row r="2" spans="2:3">
      <c r="B2" s="41" t="s">
        <v>119</v>
      </c>
      <c r="C2" s="41" t="s">
        <v>121</v>
      </c>
    </row>
    <row r="3" spans="2:3">
      <c r="B3" s="1">
        <v>2</v>
      </c>
      <c r="C3" s="1">
        <f>10^B3</f>
        <v>100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5"/>
  <sheetViews>
    <sheetView workbookViewId="0">
      <selection activeCell="F2" sqref="F2"/>
    </sheetView>
  </sheetViews>
  <sheetFormatPr defaultRowHeight="16.5"/>
  <sheetData>
    <row r="1" spans="1:6">
      <c r="A1" s="3" t="s">
        <v>51</v>
      </c>
      <c r="B1" s="3" t="s">
        <v>52</v>
      </c>
      <c r="C1" s="3" t="s">
        <v>0</v>
      </c>
      <c r="D1" s="3" t="s">
        <v>53</v>
      </c>
      <c r="E1" s="3" t="s">
        <v>54</v>
      </c>
      <c r="F1" s="3" t="s">
        <v>55</v>
      </c>
    </row>
    <row r="2" spans="1:6">
      <c r="A2" s="3" t="s">
        <v>56</v>
      </c>
      <c r="B2" s="3">
        <v>0.3</v>
      </c>
      <c r="C2" s="3">
        <v>3000</v>
      </c>
      <c r="D2" s="3">
        <v>10</v>
      </c>
      <c r="E2" s="3">
        <f>(1-B2)*C2</f>
        <v>2100</v>
      </c>
      <c r="F2" s="3">
        <f>D2*E2</f>
        <v>21000</v>
      </c>
    </row>
    <row r="3" spans="1:6">
      <c r="A3" s="3" t="s">
        <v>57</v>
      </c>
      <c r="B3" s="3">
        <v>0.3</v>
      </c>
      <c r="C3" s="3">
        <v>2800</v>
      </c>
      <c r="D3" s="3">
        <v>15</v>
      </c>
      <c r="E3" s="3">
        <f>(1-B3)*C3</f>
        <v>1959.9999999999998</v>
      </c>
      <c r="F3" s="3">
        <f>D3*E3</f>
        <v>29399.999999999996</v>
      </c>
    </row>
    <row r="4" spans="1:6">
      <c r="A4" s="3" t="s">
        <v>58</v>
      </c>
      <c r="B4" s="3">
        <v>0.3</v>
      </c>
      <c r="C4" s="3">
        <v>3200</v>
      </c>
      <c r="D4" s="3">
        <v>10</v>
      </c>
      <c r="E4" s="3">
        <f>(1-B4)*C4</f>
        <v>2240</v>
      </c>
      <c r="F4" s="3">
        <f>D4*E4</f>
        <v>22400</v>
      </c>
    </row>
    <row r="5" spans="1:6">
      <c r="A5" s="3" t="s">
        <v>59</v>
      </c>
      <c r="B5" s="3">
        <v>0.3</v>
      </c>
      <c r="C5" s="3">
        <v>3500</v>
      </c>
      <c r="D5" s="3">
        <v>17</v>
      </c>
      <c r="E5" s="3">
        <f>(1-B5)*C5</f>
        <v>2450</v>
      </c>
      <c r="F5" s="3">
        <f>D5*E5</f>
        <v>41650</v>
      </c>
    </row>
  </sheetData>
  <scenarios current="1" sqref="F2:F5">
    <scenario name="할인율 10%" locked="1" count="4" user="hmkang" comment="만든 사람 hmkang 날짜 2022-06-14">
      <inputCells r="B2" val="0.1"/>
      <inputCells r="B3" val="0.1"/>
      <inputCells r="B4" val="0.1"/>
      <inputCells r="B5" val="0.1"/>
    </scenario>
    <scenario name="할인율 20%" locked="1" count="4" user="hmkang" comment="만든 사람 hmkang 날짜 2022-06-14">
      <inputCells r="B2" val="0.2"/>
      <inputCells r="B3" val="0.2"/>
      <inputCells r="B4" val="0.2"/>
      <inputCells r="B5" val="0.2"/>
    </scenario>
  </scenario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2</vt:i4>
      </vt:variant>
    </vt:vector>
  </HeadingPairs>
  <TitlesOfParts>
    <vt:vector size="14" baseType="lpstr">
      <vt:lpstr>고급필터</vt:lpstr>
      <vt:lpstr>부분합</vt:lpstr>
      <vt:lpstr>해찾기1</vt:lpstr>
      <vt:lpstr>해찾기2</vt:lpstr>
      <vt:lpstr>목표값찾기1</vt:lpstr>
      <vt:lpstr>목표값찾기2</vt:lpstr>
      <vt:lpstr>목표값3</vt:lpstr>
      <vt:lpstr>목표값4</vt:lpstr>
      <vt:lpstr>시나리오</vt:lpstr>
      <vt:lpstr>Sheet1</vt:lpstr>
      <vt:lpstr>피벗테이블</vt:lpstr>
      <vt:lpstr>설문조사결과</vt:lpstr>
      <vt:lpstr>고급필터!Criteria</vt:lpstr>
      <vt:lpstr>고급필터!Extract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hmkangs</dc:creator>
  <cp:lastModifiedBy>hmkang98@naver.com</cp:lastModifiedBy>
  <dcterms:created xsi:type="dcterms:W3CDTF">2009-09-23T05:30:58Z</dcterms:created>
  <dcterms:modified xsi:type="dcterms:W3CDTF">2022-06-22T21:45:55Z</dcterms:modified>
</cp:coreProperties>
</file>