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y Linh\Desktop\"/>
    </mc:Choice>
  </mc:AlternateContent>
  <xr:revisionPtr revIDLastSave="0" documentId="13_ncr:1_{8BD1C967-E088-4F31-9E0F-E33D1B81E7DA}" xr6:coauthVersionLast="46" xr6:coauthVersionMax="46" xr10:uidLastSave="{00000000-0000-0000-0000-000000000000}"/>
  <bookViews>
    <workbookView xWindow="-120" yWindow="-120" windowWidth="20730" windowHeight="11160" tabRatio="848" firstSheet="6" activeTab="11" xr2:uid="{00000000-000D-0000-FFFF-FFFF00000000}"/>
  </bookViews>
  <sheets>
    <sheet name="Data" sheetId="1" r:id="rId1"/>
    <sheet name="MCO toutes les variables" sheetId="22" r:id="rId2"/>
    <sheet name="MCO Ln Longueur" sheetId="18" r:id="rId3"/>
    <sheet name="MCO LN Largeur" sheetId="17" r:id="rId4"/>
    <sheet name="MCO tropical" sheetId="19" r:id="rId5"/>
    <sheet name="MCO sous-ordre" sheetId="21" r:id="rId6"/>
    <sheet name="Corrélation entre Ln L et Ln l" sheetId="37" r:id="rId7"/>
    <sheet name="Test Ln Longueur nulle" sheetId="26" r:id="rId8"/>
    <sheet name="Test Ln Largeur nulle" sheetId="29" r:id="rId9"/>
    <sheet name="Test tropical nulle" sheetId="30" r:id="rId10"/>
    <sheet name="Test sous-ordres nulle" sheetId="33" r:id="rId11"/>
    <sheet name="Nouveau modèle" sheetId="3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3" l="1"/>
  <c r="I7" i="33" l="1"/>
  <c r="I10" i="33" s="1"/>
  <c r="J11" i="22"/>
  <c r="J10" i="22"/>
  <c r="J9" i="22"/>
  <c r="I7" i="30" l="1"/>
  <c r="I9" i="30" s="1"/>
  <c r="I7" i="29"/>
  <c r="I9" i="29" s="1"/>
  <c r="I10" i="29" s="1"/>
  <c r="I11" i="26"/>
  <c r="L9" i="26"/>
  <c r="L10" i="26" s="1"/>
  <c r="I7" i="26"/>
  <c r="I9" i="26" s="1"/>
  <c r="I11" i="30" l="1"/>
  <c r="I10" i="30"/>
  <c r="I11" i="29"/>
  <c r="M9" i="26"/>
  <c r="I10" i="26"/>
</calcChain>
</file>

<file path=xl/sharedStrings.xml><?xml version="1.0" encoding="utf-8"?>
<sst xmlns="http://schemas.openxmlformats.org/spreadsheetml/2006/main" count="350" uniqueCount="51">
  <si>
    <t>tropical</t>
  </si>
  <si>
    <t>cicadomorpha</t>
  </si>
  <si>
    <t>brachycera</t>
  </si>
  <si>
    <t>NA</t>
  </si>
  <si>
    <t>polyphaga</t>
  </si>
  <si>
    <t>heteroptera</t>
  </si>
  <si>
    <t>labidognatha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</si>
  <si>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</si>
  <si>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</si>
  <si>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</si>
  <si>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</si>
  <si>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</si>
  <si>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</si>
  <si>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</si>
  <si>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</si>
  <si>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</si>
  <si>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</si>
  <si>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</si>
  <si>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</si>
  <si>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</si>
  <si>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</si>
  <si>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</si>
  <si>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</si>
  <si>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</si>
  <si>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</si>
  <si>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</si>
  <si>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</si>
  <si>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</si>
  <si>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Ln Poids</t>
  </si>
  <si>
    <t>Ln Longueur</t>
  </si>
  <si>
    <t>Ln Largeur</t>
  </si>
  <si>
    <t>sous-ordre 1</t>
  </si>
  <si>
    <t>sous-ordre 2</t>
  </si>
  <si>
    <t>sous-ordre 3</t>
  </si>
  <si>
    <t>sous-ordre 4</t>
  </si>
  <si>
    <t>sous-ordre 5</t>
  </si>
  <si>
    <t>sous-ordre 6</t>
  </si>
  <si>
    <t>SCRnc =</t>
  </si>
  <si>
    <t>SCRc =</t>
  </si>
  <si>
    <t>fc =</t>
  </si>
  <si>
    <t>sigma2hat =</t>
  </si>
  <si>
    <t>p-valeur =</t>
  </si>
  <si>
    <r>
      <t>RR5% =</t>
    </r>
    <r>
      <rPr>
        <sz val="11"/>
        <color theme="1"/>
        <rFont val="Calibri"/>
        <family val="2"/>
        <scheme val="minor"/>
      </rPr>
      <t xml:space="preserve"> ]</t>
    </r>
  </si>
  <si>
    <t>l'inf [</t>
  </si>
  <si>
    <t>|tc| =</t>
  </si>
  <si>
    <t>RR5% = ]</t>
  </si>
  <si>
    <t>Test de nullité de tous les paramètres</t>
  </si>
  <si>
    <t>,              l'in [</t>
  </si>
  <si>
    <t>Rejet de H0</t>
  </si>
  <si>
    <t>Non rejet de H0</t>
  </si>
  <si>
    <t xml:space="preserve"> On rejette largement H0 à 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</si>
</sst>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6" borderId="9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8" xfId="0" applyFill="1" applyBorder="1" applyAlignment="1"/>
    <xf numFmtId="0" fontId="3" fillId="7" borderId="9" xfId="0" applyFont="1" applyFill="1" applyBorder="1" applyAlignment="1">
      <alignment horizontal="center" vertical="center" wrapText="1"/>
    </xf>
    <xf numFmtId="0" fontId="0" fillId="7" borderId="0" xfId="0" applyFill="1" applyBorder="1" applyAlignment="1"/>
    <xf numFmtId="0" fontId="0" fillId="7" borderId="8" xfId="0" applyFill="1" applyBorder="1" applyAlignment="1"/>
    <xf numFmtId="0" fontId="3" fillId="5" borderId="9" xfId="0" applyFont="1" applyFill="1" applyBorder="1" applyAlignment="1">
      <alignment horizontal="center" vertical="center" wrapText="1"/>
    </xf>
    <xf numFmtId="0" fontId="0" fillId="5" borderId="0" xfId="0" applyFill="1" applyBorder="1" applyAlignment="1"/>
    <xf numFmtId="164" fontId="0" fillId="5" borderId="0" xfId="0" applyNumberFormat="1" applyFill="1" applyBorder="1" applyAlignment="1"/>
    <xf numFmtId="0" fontId="0" fillId="5" borderId="8" xfId="0" applyFill="1" applyBorder="1" applyAlignment="1"/>
    <xf numFmtId="164" fontId="0" fillId="5" borderId="8" xfId="0" applyNumberFormat="1" applyFill="1" applyBorder="1" applyAlignment="1"/>
    <xf numFmtId="0" fontId="3" fillId="6" borderId="9" xfId="0" applyFont="1" applyFill="1" applyBorder="1" applyAlignment="1">
      <alignment horizontal="centerContinuous" vertical="center"/>
    </xf>
    <xf numFmtId="0" fontId="4" fillId="5" borderId="9" xfId="0" applyFont="1" applyFill="1" applyBorder="1" applyAlignment="1">
      <alignment horizontal="center" vertical="center" wrapText="1"/>
    </xf>
    <xf numFmtId="165" fontId="0" fillId="5" borderId="0" xfId="0" applyNumberFormat="1" applyFill="1" applyBorder="1" applyAlignment="1"/>
    <xf numFmtId="165" fontId="0" fillId="5" borderId="8" xfId="0" applyNumberFormat="1" applyFill="1" applyBorder="1" applyAlignment="1"/>
    <xf numFmtId="0" fontId="2" fillId="6" borderId="9" xfId="0" applyFont="1" applyFill="1" applyBorder="1" applyAlignment="1">
      <alignment horizontal="centerContinuous"/>
    </xf>
    <xf numFmtId="0" fontId="5" fillId="5" borderId="0" xfId="0" applyFont="1" applyFill="1" applyBorder="1" applyAlignment="1"/>
    <xf numFmtId="0" fontId="5" fillId="5" borderId="8" xfId="0" applyFont="1" applyFill="1" applyBorder="1" applyAlignment="1"/>
    <xf numFmtId="165" fontId="5" fillId="5" borderId="0" xfId="0" applyNumberFormat="1" applyFont="1" applyFill="1" applyBorder="1" applyAlignment="1"/>
    <xf numFmtId="165" fontId="5" fillId="5" borderId="8" xfId="0" applyNumberFormat="1" applyFont="1" applyFill="1" applyBorder="1" applyAlignment="1"/>
    <xf numFmtId="0" fontId="7" fillId="6" borderId="0" xfId="0" applyFont="1" applyFill="1" applyBorder="1" applyAlignment="1"/>
    <xf numFmtId="0" fontId="8" fillId="6" borderId="0" xfId="0" applyFont="1" applyFill="1" applyBorder="1" applyAlignment="1"/>
    <xf numFmtId="0" fontId="9" fillId="7" borderId="0" xfId="0" applyFont="1" applyFill="1" applyBorder="1" applyAlignment="1"/>
    <xf numFmtId="0" fontId="3" fillId="0" borderId="0" xfId="0" applyFont="1" applyAlignment="1">
      <alignment vertical="center" wrapText="1"/>
    </xf>
    <xf numFmtId="0" fontId="0" fillId="8" borderId="6" xfId="0" applyFill="1" applyBorder="1"/>
    <xf numFmtId="0" fontId="0" fillId="8" borderId="4" xfId="0" applyFill="1" applyBorder="1"/>
    <xf numFmtId="0" fontId="1" fillId="8" borderId="10" xfId="0" applyFont="1" applyFill="1" applyBorder="1" applyAlignment="1">
      <alignment horizontal="right"/>
    </xf>
    <xf numFmtId="0" fontId="1" fillId="8" borderId="11" xfId="0" applyFont="1" applyFill="1" applyBorder="1" applyAlignment="1">
      <alignment horizontal="right"/>
    </xf>
    <xf numFmtId="0" fontId="0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5" fillId="7" borderId="0" xfId="0" applyFont="1" applyFill="1" applyBorder="1" applyAlignment="1"/>
    <xf numFmtId="0" fontId="1" fillId="9" borderId="12" xfId="0" applyFont="1" applyFill="1" applyBorder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11" xfId="0" applyFont="1" applyFill="1" applyBorder="1" applyAlignment="1">
      <alignment horizontal="right"/>
    </xf>
    <xf numFmtId="0" fontId="0" fillId="9" borderId="0" xfId="0" applyFill="1"/>
    <xf numFmtId="0" fontId="0" fillId="9" borderId="13" xfId="0" applyNumberFormat="1" applyFill="1" applyBorder="1"/>
    <xf numFmtId="0" fontId="0" fillId="9" borderId="4" xfId="0" applyNumberFormat="1" applyFill="1" applyBorder="1"/>
    <xf numFmtId="0" fontId="0" fillId="9" borderId="13" xfId="0" applyFill="1" applyBorder="1"/>
    <xf numFmtId="0" fontId="0" fillId="5" borderId="0" xfId="0" applyNumberFormat="1" applyFill="1" applyBorder="1" applyAlignment="1"/>
    <xf numFmtId="0" fontId="0" fillId="5" borderId="8" xfId="0" applyNumberFormat="1" applyFill="1" applyBorder="1" applyAlignment="1"/>
    <xf numFmtId="0" fontId="0" fillId="9" borderId="0" xfId="0" applyFill="1" applyBorder="1" applyAlignment="1"/>
    <xf numFmtId="164" fontId="0" fillId="9" borderId="0" xfId="0" applyNumberFormat="1" applyFill="1" applyBorder="1" applyAlignment="1"/>
    <xf numFmtId="0" fontId="0" fillId="9" borderId="0" xfId="0" applyNumberFormat="1" applyFill="1" applyBorder="1" applyAlignment="1"/>
    <xf numFmtId="0" fontId="1" fillId="8" borderId="10" xfId="0" applyFont="1" applyFill="1" applyBorder="1"/>
    <xf numFmtId="0" fontId="0" fillId="8" borderId="6" xfId="0" applyFont="1" applyFill="1" applyBorder="1"/>
    <xf numFmtId="0" fontId="1" fillId="8" borderId="11" xfId="0" applyFont="1" applyFill="1" applyBorder="1"/>
    <xf numFmtId="0" fontId="5" fillId="8" borderId="4" xfId="0" applyFont="1" applyFill="1" applyBorder="1"/>
    <xf numFmtId="0" fontId="1" fillId="8" borderId="12" xfId="0" applyFont="1" applyFill="1" applyBorder="1"/>
    <xf numFmtId="0" fontId="0" fillId="8" borderId="13" xfId="0" applyFill="1" applyBorder="1"/>
    <xf numFmtId="0" fontId="3" fillId="7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0" fillId="6" borderId="0" xfId="0" applyFont="1" applyFill="1" applyBorder="1" applyAlignment="1"/>
    <xf numFmtId="166" fontId="10" fillId="6" borderId="0" xfId="0" applyNumberFormat="1" applyFont="1" applyFill="1" applyBorder="1" applyAlignment="1"/>
    <xf numFmtId="0" fontId="0" fillId="8" borderId="10" xfId="0" applyFill="1" applyBorder="1"/>
    <xf numFmtId="0" fontId="0" fillId="8" borderId="14" xfId="0" applyFill="1" applyBorder="1"/>
    <xf numFmtId="0" fontId="0" fillId="8" borderId="11" xfId="0" applyFill="1" applyBorder="1" applyAlignment="1">
      <alignment horizontal="right"/>
    </xf>
    <xf numFmtId="0" fontId="0" fillId="8" borderId="0" xfId="0" applyFill="1" applyBorder="1"/>
    <xf numFmtId="0" fontId="0" fillId="8" borderId="11" xfId="0" applyFont="1" applyFill="1" applyBorder="1" applyAlignment="1">
      <alignment horizontal="right" vertical="center" wrapText="1"/>
    </xf>
    <xf numFmtId="0" fontId="0" fillId="8" borderId="4" xfId="0" applyFont="1" applyFill="1" applyBorder="1" applyAlignment="1">
      <alignment horizontal="right" vertical="center" wrapText="1"/>
    </xf>
    <xf numFmtId="0" fontId="0" fillId="8" borderId="12" xfId="0" applyFill="1" applyBorder="1"/>
    <xf numFmtId="0" fontId="0" fillId="8" borderId="15" xfId="0" applyFill="1" applyBorder="1"/>
    <xf numFmtId="0" fontId="0" fillId="8" borderId="0" xfId="0" applyFont="1" applyFill="1" applyBorder="1" applyAlignment="1">
      <alignment horizontal="left" vertical="center" wrapText="1"/>
    </xf>
    <xf numFmtId="0" fontId="0" fillId="8" borderId="13" xfId="1" applyNumberFormat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68667069144903E-2"/>
          <c:y val="0.1064046481369316"/>
          <c:w val="0.91445898789568103"/>
          <c:h val="0.82446612976796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'Corrélation entre Ln L et Ln l'!$B$1</c:f>
              <c:strCache>
                <c:ptCount val="1"/>
                <c:pt idx="0">
                  <c:v>Ln Largeur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68479103244232"/>
                  <c:y val="3.171930325329911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'Corrélation entre Ln L et Ln l'!$A$2:$A$133</c:f>
              <c:numCache>
                <c:formatCode>0.00</c:formatCode>
                <c:ptCount val="132"/>
                <c:pt idx="0">
                  <c:v>2.6810215287142909</c:v>
                </c:pt>
                <c:pt idx="1">
                  <c:v>1.589235205116581</c:v>
                </c:pt>
                <c:pt idx="2">
                  <c:v>0.94000725849147115</c:v>
                </c:pt>
                <c:pt idx="3">
                  <c:v>1.2412685890696329</c:v>
                </c:pt>
                <c:pt idx="4">
                  <c:v>1.4206957878372228</c:v>
                </c:pt>
                <c:pt idx="5">
                  <c:v>0.94390589890712839</c:v>
                </c:pt>
                <c:pt idx="6">
                  <c:v>1.0152306797290584</c:v>
                </c:pt>
                <c:pt idx="7">
                  <c:v>1.7984040119467235</c:v>
                </c:pt>
                <c:pt idx="8">
                  <c:v>1.1410330045520618</c:v>
                </c:pt>
                <c:pt idx="9">
                  <c:v>1.0079579203999789</c:v>
                </c:pt>
                <c:pt idx="10">
                  <c:v>1.6714733033535532</c:v>
                </c:pt>
                <c:pt idx="11">
                  <c:v>0.80200158547202738</c:v>
                </c:pt>
                <c:pt idx="12">
                  <c:v>1.4327007339340465</c:v>
                </c:pt>
                <c:pt idx="13">
                  <c:v>0.85441532815606758</c:v>
                </c:pt>
                <c:pt idx="14">
                  <c:v>1.0750024230289761</c:v>
                </c:pt>
                <c:pt idx="15">
                  <c:v>0.42526773540434409</c:v>
                </c:pt>
                <c:pt idx="16">
                  <c:v>0.65232518603969014</c:v>
                </c:pt>
                <c:pt idx="17">
                  <c:v>1.6154199841116479</c:v>
                </c:pt>
                <c:pt idx="18">
                  <c:v>2.187174241482718</c:v>
                </c:pt>
                <c:pt idx="19">
                  <c:v>0.48858001481867092</c:v>
                </c:pt>
                <c:pt idx="20">
                  <c:v>2.0149030205422647</c:v>
                </c:pt>
                <c:pt idx="21">
                  <c:v>1.358409157630355</c:v>
                </c:pt>
                <c:pt idx="22">
                  <c:v>2.2192034840549946</c:v>
                </c:pt>
                <c:pt idx="23">
                  <c:v>0.14842000511827322</c:v>
                </c:pt>
                <c:pt idx="24">
                  <c:v>1.144222799920162</c:v>
                </c:pt>
                <c:pt idx="25">
                  <c:v>0.47623417899637172</c:v>
                </c:pt>
                <c:pt idx="26">
                  <c:v>1.8325814637483102</c:v>
                </c:pt>
                <c:pt idx="27">
                  <c:v>0.29266961396282004</c:v>
                </c:pt>
                <c:pt idx="28">
                  <c:v>1.7457155307266483</c:v>
                </c:pt>
                <c:pt idx="29">
                  <c:v>1.6448050562713916</c:v>
                </c:pt>
                <c:pt idx="30">
                  <c:v>1.8562979903656263</c:v>
                </c:pt>
                <c:pt idx="31">
                  <c:v>0.23901690047049992</c:v>
                </c:pt>
                <c:pt idx="32">
                  <c:v>1.1693813595563169</c:v>
                </c:pt>
                <c:pt idx="33">
                  <c:v>0.88376754016859504</c:v>
                </c:pt>
                <c:pt idx="34">
                  <c:v>1.9050881545350582</c:v>
                </c:pt>
                <c:pt idx="35">
                  <c:v>0.494696241836107</c:v>
                </c:pt>
                <c:pt idx="36">
                  <c:v>1.4011829736136412</c:v>
                </c:pt>
                <c:pt idx="37">
                  <c:v>1.1908875647772805</c:v>
                </c:pt>
                <c:pt idx="38">
                  <c:v>1.8405496333974869</c:v>
                </c:pt>
                <c:pt idx="39">
                  <c:v>1.3083328196501789</c:v>
                </c:pt>
                <c:pt idx="40">
                  <c:v>1.144222799920162</c:v>
                </c:pt>
                <c:pt idx="41">
                  <c:v>2.0055258587296678</c:v>
                </c:pt>
                <c:pt idx="42">
                  <c:v>2.0438143640366846</c:v>
                </c:pt>
                <c:pt idx="43">
                  <c:v>1.5993875765805989</c:v>
                </c:pt>
                <c:pt idx="44">
                  <c:v>2.0579625100027119</c:v>
                </c:pt>
                <c:pt idx="45">
                  <c:v>0.41871033485818504</c:v>
                </c:pt>
                <c:pt idx="46">
                  <c:v>1.4929040961781488</c:v>
                </c:pt>
                <c:pt idx="47">
                  <c:v>0.87129336594341933</c:v>
                </c:pt>
                <c:pt idx="48">
                  <c:v>1.6233408176030919</c:v>
                </c:pt>
                <c:pt idx="49">
                  <c:v>1.9315214116032138</c:v>
                </c:pt>
                <c:pt idx="50">
                  <c:v>1.4770487243883548</c:v>
                </c:pt>
                <c:pt idx="51">
                  <c:v>1.9768549529047348</c:v>
                </c:pt>
                <c:pt idx="52">
                  <c:v>1.747459210331475</c:v>
                </c:pt>
                <c:pt idx="53">
                  <c:v>0.52472852893498212</c:v>
                </c:pt>
                <c:pt idx="54">
                  <c:v>2.0831845279586703</c:v>
                </c:pt>
                <c:pt idx="55">
                  <c:v>0.82855181756614826</c:v>
                </c:pt>
                <c:pt idx="56">
                  <c:v>0.62057648772510998</c:v>
                </c:pt>
                <c:pt idx="57">
                  <c:v>0.92821930273942876</c:v>
                </c:pt>
                <c:pt idx="58">
                  <c:v>1.1631508098056809</c:v>
                </c:pt>
                <c:pt idx="59">
                  <c:v>2.3105532626432224</c:v>
                </c:pt>
                <c:pt idx="60">
                  <c:v>0.90016134994427144</c:v>
                </c:pt>
                <c:pt idx="61">
                  <c:v>0.93609335917033476</c:v>
                </c:pt>
                <c:pt idx="62">
                  <c:v>2.2782924004250011</c:v>
                </c:pt>
                <c:pt idx="63">
                  <c:v>2.145931282948669</c:v>
                </c:pt>
                <c:pt idx="64">
                  <c:v>0.92821930273942876</c:v>
                </c:pt>
                <c:pt idx="65">
                  <c:v>1.925707441737794</c:v>
                </c:pt>
                <c:pt idx="66">
                  <c:v>2.2481289071979869</c:v>
                </c:pt>
                <c:pt idx="67">
                  <c:v>1.0750024230289761</c:v>
                </c:pt>
                <c:pt idx="68">
                  <c:v>2.192770226986839</c:v>
                </c:pt>
                <c:pt idx="69">
                  <c:v>0.90016134994427144</c:v>
                </c:pt>
                <c:pt idx="70">
                  <c:v>2.3933394562625097</c:v>
                </c:pt>
                <c:pt idx="71">
                  <c:v>2.3570732782781154</c:v>
                </c:pt>
                <c:pt idx="72">
                  <c:v>0.81093021621632877</c:v>
                </c:pt>
                <c:pt idx="73">
                  <c:v>2.3263016196113617</c:v>
                </c:pt>
                <c:pt idx="74">
                  <c:v>0.68813463873640102</c:v>
                </c:pt>
                <c:pt idx="75">
                  <c:v>1.1216775615991057</c:v>
                </c:pt>
                <c:pt idx="76">
                  <c:v>1.6770965609079151</c:v>
                </c:pt>
                <c:pt idx="77">
                  <c:v>0.5709795465857378</c:v>
                </c:pt>
                <c:pt idx="78">
                  <c:v>2.0122327919863858</c:v>
                </c:pt>
                <c:pt idx="79">
                  <c:v>2.1210632163706555</c:v>
                </c:pt>
                <c:pt idx="80">
                  <c:v>1.1281710909096541</c:v>
                </c:pt>
                <c:pt idx="81">
                  <c:v>0.57661336430399379</c:v>
                </c:pt>
                <c:pt idx="82">
                  <c:v>1.5686159179138452</c:v>
                </c:pt>
                <c:pt idx="83">
                  <c:v>0.51879379341516751</c:v>
                </c:pt>
                <c:pt idx="84">
                  <c:v>1.6882490928583902</c:v>
                </c:pt>
                <c:pt idx="85">
                  <c:v>2.0438143640366846</c:v>
                </c:pt>
                <c:pt idx="86">
                  <c:v>1.7867469274045107</c:v>
                </c:pt>
                <c:pt idx="87">
                  <c:v>0.636576829071551</c:v>
                </c:pt>
                <c:pt idx="88">
                  <c:v>0.53062825106217038</c:v>
                </c:pt>
                <c:pt idx="89">
                  <c:v>1.3887912413184778</c:v>
                </c:pt>
                <c:pt idx="90">
                  <c:v>1.9315214116032138</c:v>
                </c:pt>
                <c:pt idx="91">
                  <c:v>2.0228711901914416</c:v>
                </c:pt>
                <c:pt idx="92">
                  <c:v>1.8421356765531218</c:v>
                </c:pt>
                <c:pt idx="93">
                  <c:v>0.78845736036427028</c:v>
                </c:pt>
                <c:pt idx="94">
                  <c:v>1.7155981082624909</c:v>
                </c:pt>
                <c:pt idx="95">
                  <c:v>1.4085449700547104</c:v>
                </c:pt>
                <c:pt idx="96">
                  <c:v>2.259677591982769</c:v>
                </c:pt>
                <c:pt idx="97">
                  <c:v>1.5129270120532565</c:v>
                </c:pt>
                <c:pt idx="98">
                  <c:v>1.3323660190943349</c:v>
                </c:pt>
                <c:pt idx="99">
                  <c:v>0.86288995514703981</c:v>
                </c:pt>
                <c:pt idx="100">
                  <c:v>1.3110318766193438</c:v>
                </c:pt>
                <c:pt idx="101">
                  <c:v>2.0241930674493576</c:v>
                </c:pt>
                <c:pt idx="102">
                  <c:v>0.75612197972133366</c:v>
                </c:pt>
                <c:pt idx="103">
                  <c:v>0.58778666490211906</c:v>
                </c:pt>
                <c:pt idx="104">
                  <c:v>0.63127177684185776</c:v>
                </c:pt>
                <c:pt idx="105">
                  <c:v>0.26236426446749106</c:v>
                </c:pt>
                <c:pt idx="106">
                  <c:v>0.87546873735389985</c:v>
                </c:pt>
                <c:pt idx="107">
                  <c:v>-0.4780358009429998</c:v>
                </c:pt>
                <c:pt idx="108">
                  <c:v>0.68309684470644383</c:v>
                </c:pt>
                <c:pt idx="109">
                  <c:v>2.0135687975291283</c:v>
                </c:pt>
                <c:pt idx="110">
                  <c:v>2.3504224224082058</c:v>
                </c:pt>
                <c:pt idx="111">
                  <c:v>1.3686394258811698</c:v>
                </c:pt>
                <c:pt idx="112">
                  <c:v>0.45107561936021673</c:v>
                </c:pt>
                <c:pt idx="113">
                  <c:v>0.5709795465857378</c:v>
                </c:pt>
                <c:pt idx="114">
                  <c:v>0.43178241642553783</c:v>
                </c:pt>
                <c:pt idx="115">
                  <c:v>0.72754860727727766</c:v>
                </c:pt>
                <c:pt idx="116">
                  <c:v>0.41871033485818504</c:v>
                </c:pt>
                <c:pt idx="117">
                  <c:v>2.3253245799635351</c:v>
                </c:pt>
                <c:pt idx="118">
                  <c:v>0.90421815063988586</c:v>
                </c:pt>
                <c:pt idx="119">
                  <c:v>1.7387102481382397</c:v>
                </c:pt>
                <c:pt idx="120">
                  <c:v>0.67803354274989713</c:v>
                </c:pt>
                <c:pt idx="121">
                  <c:v>1.7817091333745536</c:v>
                </c:pt>
                <c:pt idx="122">
                  <c:v>0.35065687161316933</c:v>
                </c:pt>
                <c:pt idx="123">
                  <c:v>1.1314021114911006</c:v>
                </c:pt>
                <c:pt idx="124">
                  <c:v>1.5560371357069851</c:v>
                </c:pt>
                <c:pt idx="125">
                  <c:v>0.46373401623214022</c:v>
                </c:pt>
                <c:pt idx="126">
                  <c:v>1.1939224684724346</c:v>
                </c:pt>
                <c:pt idx="127">
                  <c:v>1.6193882432872684</c:v>
                </c:pt>
                <c:pt idx="128">
                  <c:v>0.81977983149331135</c:v>
                </c:pt>
                <c:pt idx="129">
                  <c:v>0.27763173659827955</c:v>
                </c:pt>
                <c:pt idx="130">
                  <c:v>2.4060438013622756</c:v>
                </c:pt>
                <c:pt idx="131">
                  <c:v>1.205970806988609</c:v>
                </c:pt>
              </c:numCache>
            </c:numRef>
          </c:xVal>
          <c:yVal>
            <c:numRef>
              <c:f>'Corrélation entre Ln L et Ln l'!$B$2:$B$133</c:f>
              <c:numCache>
                <c:formatCode>0.00</c:formatCode>
                <c:ptCount val="132"/>
                <c:pt idx="0">
                  <c:v>1.8050046959780757</c:v>
                </c:pt>
                <c:pt idx="1">
                  <c:v>0.40546510810816438</c:v>
                </c:pt>
                <c:pt idx="2">
                  <c:v>1.6034198401085373</c:v>
                </c:pt>
                <c:pt idx="3">
                  <c:v>1.297463147413275</c:v>
                </c:pt>
                <c:pt idx="4">
                  <c:v>1.4562867329399256</c:v>
                </c:pt>
                <c:pt idx="5">
                  <c:v>0.93609335917033476</c:v>
                </c:pt>
                <c:pt idx="6">
                  <c:v>0.98207847241215818</c:v>
                </c:pt>
                <c:pt idx="7">
                  <c:v>1.7369512327330598</c:v>
                </c:pt>
                <c:pt idx="8">
                  <c:v>1.0750024230289761</c:v>
                </c:pt>
                <c:pt idx="9">
                  <c:v>0.93609335917033476</c:v>
                </c:pt>
                <c:pt idx="10">
                  <c:v>1.5912739418064292</c:v>
                </c:pt>
                <c:pt idx="11">
                  <c:v>0.72270598280148979</c:v>
                </c:pt>
                <c:pt idx="12">
                  <c:v>1.3270750014599193</c:v>
                </c:pt>
                <c:pt idx="13">
                  <c:v>0.74668794748797507</c:v>
                </c:pt>
                <c:pt idx="14">
                  <c:v>0.92821930273942876</c:v>
                </c:pt>
                <c:pt idx="15">
                  <c:v>0.27763173659827955</c:v>
                </c:pt>
                <c:pt idx="16">
                  <c:v>0.46373401623214022</c:v>
                </c:pt>
                <c:pt idx="17">
                  <c:v>1.4011829736136412</c:v>
                </c:pt>
                <c:pt idx="18">
                  <c:v>1.9600947840472698</c:v>
                </c:pt>
                <c:pt idx="19">
                  <c:v>0.25464221837358075</c:v>
                </c:pt>
                <c:pt idx="20">
                  <c:v>1.780024213009634</c:v>
                </c:pt>
                <c:pt idx="21">
                  <c:v>1.1151415906193203</c:v>
                </c:pt>
                <c:pt idx="22">
                  <c:v>1.9685099809725544</c:v>
                </c:pt>
                <c:pt idx="23">
                  <c:v>-0.10536051565782628</c:v>
                </c:pt>
                <c:pt idx="24">
                  <c:v>0.88376754016859504</c:v>
                </c:pt>
                <c:pt idx="25">
                  <c:v>0.21511137961694549</c:v>
                </c:pt>
                <c:pt idx="26">
                  <c:v>1.5644405465033646</c:v>
                </c:pt>
                <c:pt idx="27">
                  <c:v>1.980262729617973E-2</c:v>
                </c:pt>
                <c:pt idx="28">
                  <c:v>1.4678743481123135</c:v>
                </c:pt>
                <c:pt idx="29">
                  <c:v>1.3635373739972745</c:v>
                </c:pt>
                <c:pt idx="30">
                  <c:v>1.5706970841176697</c:v>
                </c:pt>
                <c:pt idx="31">
                  <c:v>-5.1293294387550578E-2</c:v>
                </c:pt>
                <c:pt idx="32">
                  <c:v>0.87962674750256364</c:v>
                </c:pt>
                <c:pt idx="33">
                  <c:v>0.59332684527773438</c:v>
                </c:pt>
                <c:pt idx="34">
                  <c:v>1.6114359150967734</c:v>
                </c:pt>
                <c:pt idx="35">
                  <c:v>0.1906203596086497</c:v>
                </c:pt>
                <c:pt idx="36">
                  <c:v>1.0986122886681098</c:v>
                </c:pt>
                <c:pt idx="37">
                  <c:v>0.88789125735245711</c:v>
                </c:pt>
                <c:pt idx="38">
                  <c:v>1.536867219599265</c:v>
                </c:pt>
                <c:pt idx="39">
                  <c:v>1.0043016091968684</c:v>
                </c:pt>
                <c:pt idx="40">
                  <c:v>0.83724752453370221</c:v>
                </c:pt>
                <c:pt idx="41">
                  <c:v>1.6956156086751528</c:v>
                </c:pt>
                <c:pt idx="42">
                  <c:v>1.728109442151599</c:v>
                </c:pt>
                <c:pt idx="43">
                  <c:v>1.2837077723447896</c:v>
                </c:pt>
                <c:pt idx="44">
                  <c:v>1.7351891177396608</c:v>
                </c:pt>
                <c:pt idx="45">
                  <c:v>9.5310179804324935E-2</c:v>
                </c:pt>
                <c:pt idx="46">
                  <c:v>1.1693813595563169</c:v>
                </c:pt>
                <c:pt idx="47">
                  <c:v>0.54232429082536171</c:v>
                </c:pt>
                <c:pt idx="48">
                  <c:v>1.2947271675944001</c:v>
                </c:pt>
                <c:pt idx="49">
                  <c:v>1.6034198401085373</c:v>
                </c:pt>
                <c:pt idx="50">
                  <c:v>1.1378330018213911</c:v>
                </c:pt>
                <c:pt idx="51">
                  <c:v>1.6370530794670737</c:v>
                </c:pt>
                <c:pt idx="52">
                  <c:v>1.4011829736136412</c:v>
                </c:pt>
                <c:pt idx="53">
                  <c:v>0.18232155679395459</c:v>
                </c:pt>
                <c:pt idx="54">
                  <c:v>1.7351891177396608</c:v>
                </c:pt>
                <c:pt idx="55">
                  <c:v>0.48242614924429278</c:v>
                </c:pt>
                <c:pt idx="56">
                  <c:v>0.27002713721306021</c:v>
                </c:pt>
                <c:pt idx="57">
                  <c:v>0.57661336430399379</c:v>
                </c:pt>
                <c:pt idx="58">
                  <c:v>0.80647586586694853</c:v>
                </c:pt>
                <c:pt idx="59">
                  <c:v>1.951608170169951</c:v>
                </c:pt>
                <c:pt idx="60">
                  <c:v>0.54232429082536171</c:v>
                </c:pt>
                <c:pt idx="61">
                  <c:v>0.57661336430399379</c:v>
                </c:pt>
                <c:pt idx="62">
                  <c:v>1.9183921201614209</c:v>
                </c:pt>
                <c:pt idx="63">
                  <c:v>1.7867469274045107</c:v>
                </c:pt>
                <c:pt idx="64">
                  <c:v>0.55961578793542266</c:v>
                </c:pt>
                <c:pt idx="65">
                  <c:v>1.5496879080283263</c:v>
                </c:pt>
                <c:pt idx="66">
                  <c:v>1.8733394562204779</c:v>
                </c:pt>
                <c:pt idx="67">
                  <c:v>0.69813472207098426</c:v>
                </c:pt>
                <c:pt idx="68">
                  <c:v>1.81319474994812</c:v>
                </c:pt>
                <c:pt idx="69">
                  <c:v>0.51879379341516751</c:v>
                </c:pt>
                <c:pt idx="70">
                  <c:v>2.0122327919863858</c:v>
                </c:pt>
                <c:pt idx="71">
                  <c:v>1.9726911717329554</c:v>
                </c:pt>
                <c:pt idx="72">
                  <c:v>0.42526773540434409</c:v>
                </c:pt>
                <c:pt idx="73">
                  <c:v>1.9387416595767009</c:v>
                </c:pt>
                <c:pt idx="74">
                  <c:v>0.30010459245033816</c:v>
                </c:pt>
                <c:pt idx="75">
                  <c:v>0.73236789371322664</c:v>
                </c:pt>
                <c:pt idx="76">
                  <c:v>1.2864740258376797</c:v>
                </c:pt>
                <c:pt idx="77">
                  <c:v>0.17395330712343798</c:v>
                </c:pt>
                <c:pt idx="78">
                  <c:v>1.6193882432872684</c:v>
                </c:pt>
                <c:pt idx="79">
                  <c:v>1.7263316639055997</c:v>
                </c:pt>
                <c:pt idx="80">
                  <c:v>0.73236789371322664</c:v>
                </c:pt>
                <c:pt idx="81">
                  <c:v>0.18232155679395459</c:v>
                </c:pt>
                <c:pt idx="82">
                  <c:v>1.1724821372345651</c:v>
                </c:pt>
                <c:pt idx="83">
                  <c:v>0.12221763272424911</c:v>
                </c:pt>
                <c:pt idx="84">
                  <c:v>1.2892326482767593</c:v>
                </c:pt>
                <c:pt idx="85">
                  <c:v>1.6428726885203377</c:v>
                </c:pt>
                <c:pt idx="86">
                  <c:v>1.3862943611198906</c:v>
                </c:pt>
                <c:pt idx="87">
                  <c:v>0.23111172096338664</c:v>
                </c:pt>
                <c:pt idx="88">
                  <c:v>0.131028262406404</c:v>
                </c:pt>
                <c:pt idx="89">
                  <c:v>0.98581679452276538</c:v>
                </c:pt>
                <c:pt idx="90">
                  <c:v>1.5282278570085572</c:v>
                </c:pt>
                <c:pt idx="91">
                  <c:v>1.6174060820832772</c:v>
                </c:pt>
                <c:pt idx="92">
                  <c:v>1.4350845252893227</c:v>
                </c:pt>
                <c:pt idx="93">
                  <c:v>0.37843643572024505</c:v>
                </c:pt>
                <c:pt idx="94">
                  <c:v>1.3029127521808397</c:v>
                </c:pt>
                <c:pt idx="95">
                  <c:v>0.99325177301028345</c:v>
                </c:pt>
                <c:pt idx="96">
                  <c:v>1.8453002361560848</c:v>
                </c:pt>
                <c:pt idx="97">
                  <c:v>1.0952733874025951</c:v>
                </c:pt>
                <c:pt idx="98">
                  <c:v>0.90825856017689077</c:v>
                </c:pt>
                <c:pt idx="99">
                  <c:v>0.44468582126144574</c:v>
                </c:pt>
                <c:pt idx="100">
                  <c:v>0.88789125735245711</c:v>
                </c:pt>
                <c:pt idx="101">
                  <c:v>1.5993875765805989</c:v>
                </c:pt>
                <c:pt idx="102">
                  <c:v>0.33647223662121289</c:v>
                </c:pt>
                <c:pt idx="103">
                  <c:v>0.16551443847757333</c:v>
                </c:pt>
                <c:pt idx="104">
                  <c:v>0.19885085874516517</c:v>
                </c:pt>
                <c:pt idx="105">
                  <c:v>-0.1743533871447778</c:v>
                </c:pt>
                <c:pt idx="106">
                  <c:v>0.43825493093115531</c:v>
                </c:pt>
                <c:pt idx="107">
                  <c:v>-0.916290731874155</c:v>
                </c:pt>
                <c:pt idx="108">
                  <c:v>0.24686007793152581</c:v>
                </c:pt>
                <c:pt idx="109">
                  <c:v>1.572773928062509</c:v>
                </c:pt>
                <c:pt idx="110">
                  <c:v>1.9065751436566365</c:v>
                </c:pt>
                <c:pt idx="111">
                  <c:v>0.9242589015233319</c:v>
                </c:pt>
                <c:pt idx="112">
                  <c:v>9.950330853168092E-3</c:v>
                </c:pt>
                <c:pt idx="113">
                  <c:v>0.131028262406404</c:v>
                </c:pt>
                <c:pt idx="114">
                  <c:v>-2.0202707317519466E-2</c:v>
                </c:pt>
                <c:pt idx="115">
                  <c:v>0.28517894223366247</c:v>
                </c:pt>
                <c:pt idx="116">
                  <c:v>-3.0459207484708574E-2</c:v>
                </c:pt>
                <c:pt idx="117">
                  <c:v>1.8748743759385615</c:v>
                </c:pt>
                <c:pt idx="118">
                  <c:v>0.45742484703887548</c:v>
                </c:pt>
                <c:pt idx="119">
                  <c:v>1.2809338454620642</c:v>
                </c:pt>
                <c:pt idx="120">
                  <c:v>0.22314355131420976</c:v>
                </c:pt>
                <c:pt idx="121">
                  <c:v>1.324418957401803</c:v>
                </c:pt>
                <c:pt idx="122">
                  <c:v>-0.11653381625595151</c:v>
                </c:pt>
                <c:pt idx="123">
                  <c:v>0.67294447324242579</c:v>
                </c:pt>
                <c:pt idx="124">
                  <c:v>1.0952733874025951</c:v>
                </c:pt>
                <c:pt idx="125">
                  <c:v>0</c:v>
                </c:pt>
                <c:pt idx="126">
                  <c:v>0.73236789371322664</c:v>
                </c:pt>
                <c:pt idx="127">
                  <c:v>1.1537315878891892</c:v>
                </c:pt>
                <c:pt idx="128">
                  <c:v>0.35767444427181588</c:v>
                </c:pt>
                <c:pt idx="129">
                  <c:v>-0.18632957819149348</c:v>
                </c:pt>
                <c:pt idx="130">
                  <c:v>1.9401794743463283</c:v>
                </c:pt>
                <c:pt idx="131">
                  <c:v>0.74193734472937733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4E97-8052-95089348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539816"/>
        <c:axId val="749530960"/>
      </c:scatterChart>
      <c:valAx>
        <c:axId val="7495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0960"/>
        <c:crosses val="autoZero"/>
        <c:crossBetween val="midCat"/>
      </c:valAx>
      <c:valAx>
        <c:axId val="7495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39816"/>
        <c:crosses val="autoZero"/>
        <c:crossBetween val="midCat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228599</xdr:rowOff>
    </xdr:from>
    <xdr:to>
      <xdr:col>11</xdr:col>
      <xdr:colOff>200025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C19A90-B9BD-4C47-9FF2-77B2AF15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"/>
  <sheetViews>
    <sheetView workbookViewId="0">
      <selection activeCell="A2" sqref="A2:B134"/>
    </sheetView>
  </sheetViews>
  <sheetFormatPr baseColWidth="10" defaultColWidth="9.140625" defaultRowHeight="15" x14ac:dyDescent="0.25"/>
  <cols>
    <col min="1" max="2" width="12.42578125" customWidth="1"/>
    <col min="4" max="4" width="14.42578125" customWidth="1"/>
    <col min="5" max="5" width="12.5703125" customWidth="1"/>
    <col min="6" max="6" width="11.7109375" customWidth="1"/>
    <col min="7" max="7" width="12.28515625" customWidth="1"/>
    <col min="8" max="8" width="13.85546875" customWidth="1"/>
    <col min="9" max="9" width="13.28515625" customWidth="1"/>
    <col min="10" max="10" width="14.85546875" customWidth="1"/>
  </cols>
  <sheetData>
    <row r="1" spans="1:10" ht="22.5" customHeight="1" x14ac:dyDescent="0.25">
      <c r="D1" s="13" t="s">
        <v>1</v>
      </c>
      <c r="E1" s="14" t="s">
        <v>2</v>
      </c>
      <c r="F1" s="13" t="s">
        <v>3</v>
      </c>
      <c r="G1" s="14" t="s">
        <v>4</v>
      </c>
      <c r="H1" s="13" t="s">
        <v>5</v>
      </c>
      <c r="I1" s="13" t="s">
        <v>6</v>
      </c>
    </row>
    <row r="2" spans="1:10" x14ac:dyDescent="0.25">
      <c r="A2" s="1" t="s">
        <v>29</v>
      </c>
      <c r="B2" s="2" t="s">
        <v>30</v>
      </c>
      <c r="C2" s="3" t="s">
        <v>0</v>
      </c>
      <c r="D2" s="13" t="s">
        <v>31</v>
      </c>
      <c r="E2" s="13" t="s">
        <v>32</v>
      </c>
      <c r="F2" s="13" t="s">
        <v>33</v>
      </c>
      <c r="G2" s="13" t="s">
        <v>34</v>
      </c>
      <c r="H2" s="13" t="s">
        <v>35</v>
      </c>
      <c r="I2" s="13" t="s">
        <v>36</v>
      </c>
      <c r="J2" s="4" t="s">
        <v>28</v>
      </c>
    </row>
    <row r="3" spans="1:10" x14ac:dyDescent="0.25">
      <c r="A3" s="5">
        <v>2.6810215287142909</v>
      </c>
      <c r="B3" s="6">
        <v>1.8050046959780757</v>
      </c>
      <c r="C3" s="7">
        <v>0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9">
        <v>0</v>
      </c>
      <c r="J3" s="10">
        <v>5.0258522599011162</v>
      </c>
    </row>
    <row r="4" spans="1:10" x14ac:dyDescent="0.25">
      <c r="A4" s="5">
        <v>1.589235205116581</v>
      </c>
      <c r="B4" s="6">
        <v>0.40546510810816438</v>
      </c>
      <c r="C4" s="11">
        <v>1</v>
      </c>
      <c r="D4" s="8">
        <v>0</v>
      </c>
      <c r="E4" s="8">
        <v>1</v>
      </c>
      <c r="F4" s="8">
        <v>0</v>
      </c>
      <c r="G4" s="8">
        <v>0</v>
      </c>
      <c r="H4" s="8">
        <v>0</v>
      </c>
      <c r="I4" s="12">
        <v>0</v>
      </c>
      <c r="J4" s="10">
        <v>1.423108334242607</v>
      </c>
    </row>
    <row r="5" spans="1:10" x14ac:dyDescent="0.25">
      <c r="A5" s="5">
        <v>0.94000725849147115</v>
      </c>
      <c r="B5" s="6">
        <v>1.6034198401085373</v>
      </c>
      <c r="C5" s="11">
        <v>1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12">
        <v>0</v>
      </c>
      <c r="J5" s="10">
        <v>-1.3862943611198906</v>
      </c>
    </row>
    <row r="6" spans="1:10" x14ac:dyDescent="0.25">
      <c r="A6" s="5">
        <v>1.2412685890696329</v>
      </c>
      <c r="B6" s="6">
        <v>1.297463147413275</v>
      </c>
      <c r="C6" s="11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12">
        <v>1</v>
      </c>
      <c r="J6" s="10">
        <v>2.1644717908644115</v>
      </c>
    </row>
    <row r="7" spans="1:10" x14ac:dyDescent="0.25">
      <c r="A7" s="5">
        <v>1.4206957878372228</v>
      </c>
      <c r="B7" s="6">
        <v>1.4562867329399256</v>
      </c>
      <c r="C7" s="11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12">
        <v>1</v>
      </c>
      <c r="J7" s="10">
        <v>2.7831576735890158</v>
      </c>
    </row>
    <row r="8" spans="1:10" x14ac:dyDescent="0.25">
      <c r="A8" s="5">
        <v>0.94390589890712839</v>
      </c>
      <c r="B8" s="6">
        <v>0.93609335917033476</v>
      </c>
      <c r="C8" s="11">
        <v>1</v>
      </c>
      <c r="D8" s="8">
        <v>0</v>
      </c>
      <c r="E8" s="8">
        <v>0</v>
      </c>
      <c r="F8" s="8">
        <v>0</v>
      </c>
      <c r="G8" s="8">
        <v>0</v>
      </c>
      <c r="H8" s="8">
        <v>1</v>
      </c>
      <c r="I8" s="12">
        <v>0</v>
      </c>
      <c r="J8" s="10">
        <v>1.1505720275988207</v>
      </c>
    </row>
    <row r="9" spans="1:10" x14ac:dyDescent="0.25">
      <c r="A9" s="5">
        <v>1.0152306797290584</v>
      </c>
      <c r="B9" s="6">
        <v>0.98207847241215818</v>
      </c>
      <c r="C9" s="11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12">
        <v>1</v>
      </c>
      <c r="J9" s="10">
        <v>1.6992786164338898</v>
      </c>
    </row>
    <row r="10" spans="1:10" x14ac:dyDescent="0.25">
      <c r="A10" s="5">
        <v>1.7984040119467235</v>
      </c>
      <c r="B10" s="6">
        <v>1.7369512327330598</v>
      </c>
      <c r="C10" s="11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12">
        <v>1</v>
      </c>
      <c r="J10" s="10">
        <v>3.9485477801105184</v>
      </c>
    </row>
    <row r="11" spans="1:10" x14ac:dyDescent="0.25">
      <c r="A11" s="5">
        <v>1.1410330045520618</v>
      </c>
      <c r="B11" s="6">
        <v>1.0750024230289761</v>
      </c>
      <c r="C11" s="11">
        <v>1</v>
      </c>
      <c r="D11" s="8">
        <v>0</v>
      </c>
      <c r="E11" s="8">
        <v>0</v>
      </c>
      <c r="F11" s="8">
        <v>0</v>
      </c>
      <c r="G11" s="8">
        <v>0</v>
      </c>
      <c r="H11" s="8">
        <v>1</v>
      </c>
      <c r="I11" s="12">
        <v>0</v>
      </c>
      <c r="J11" s="10">
        <v>1.4793292270870799</v>
      </c>
    </row>
    <row r="12" spans="1:10" x14ac:dyDescent="0.25">
      <c r="A12" s="5">
        <v>1.0079579203999789</v>
      </c>
      <c r="B12" s="6">
        <v>0.93609335917033476</v>
      </c>
      <c r="C12" s="11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12">
        <v>1</v>
      </c>
      <c r="J12" s="10">
        <v>1.5195132049061133</v>
      </c>
    </row>
    <row r="13" spans="1:10" x14ac:dyDescent="0.25">
      <c r="A13" s="5">
        <v>1.6714733033535532</v>
      </c>
      <c r="B13" s="6">
        <v>1.5912739418064292</v>
      </c>
      <c r="C13" s="11">
        <v>1</v>
      </c>
      <c r="D13" s="8">
        <v>0</v>
      </c>
      <c r="E13" s="8">
        <v>0</v>
      </c>
      <c r="F13" s="8">
        <v>0</v>
      </c>
      <c r="G13" s="8">
        <v>0</v>
      </c>
      <c r="H13" s="8">
        <v>1</v>
      </c>
      <c r="I13" s="12">
        <v>0</v>
      </c>
      <c r="J13" s="10">
        <v>3.3460369704848798</v>
      </c>
    </row>
    <row r="14" spans="1:10" x14ac:dyDescent="0.25">
      <c r="A14" s="5">
        <v>0.80200158547202738</v>
      </c>
      <c r="B14" s="6">
        <v>0.72270598280148979</v>
      </c>
      <c r="C14" s="11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12">
        <v>1</v>
      </c>
      <c r="J14" s="10">
        <v>0.75612197972133366</v>
      </c>
    </row>
    <row r="15" spans="1:10" x14ac:dyDescent="0.25">
      <c r="A15" s="5">
        <v>1.4327007339340465</v>
      </c>
      <c r="B15" s="6">
        <v>1.3270750014599193</v>
      </c>
      <c r="C15" s="11">
        <v>1</v>
      </c>
      <c r="D15" s="8">
        <v>0</v>
      </c>
      <c r="E15" s="8">
        <v>0</v>
      </c>
      <c r="F15" s="8">
        <v>0</v>
      </c>
      <c r="G15" s="8">
        <v>0</v>
      </c>
      <c r="H15" s="8">
        <v>1</v>
      </c>
      <c r="I15" s="12">
        <v>0</v>
      </c>
      <c r="J15" s="10">
        <v>2.5695541238482851</v>
      </c>
    </row>
    <row r="16" spans="1:10" x14ac:dyDescent="0.25">
      <c r="A16" s="5">
        <v>0.85441532815606758</v>
      </c>
      <c r="B16" s="6">
        <v>0.74668794748797507</v>
      </c>
      <c r="C16" s="11">
        <v>1</v>
      </c>
      <c r="D16" s="8">
        <v>0</v>
      </c>
      <c r="E16" s="8">
        <v>0</v>
      </c>
      <c r="F16" s="8">
        <v>0</v>
      </c>
      <c r="G16" s="8">
        <v>0</v>
      </c>
      <c r="H16" s="8">
        <v>1</v>
      </c>
      <c r="I16" s="12">
        <v>0</v>
      </c>
      <c r="J16" s="10">
        <v>1.1346227261911428</v>
      </c>
    </row>
    <row r="17" spans="1:10" x14ac:dyDescent="0.25">
      <c r="A17" s="5">
        <v>1.0750024230289761</v>
      </c>
      <c r="B17" s="6">
        <v>0.92821930273942876</v>
      </c>
      <c r="C17" s="11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12">
        <v>0</v>
      </c>
      <c r="J17" s="10">
        <v>1.4951487660319727</v>
      </c>
    </row>
    <row r="18" spans="1:10" x14ac:dyDescent="0.25">
      <c r="A18" s="5">
        <v>0.42526773540434409</v>
      </c>
      <c r="B18" s="6">
        <v>0.27763173659827955</v>
      </c>
      <c r="C18" s="11">
        <v>1</v>
      </c>
      <c r="D18" s="8">
        <v>0</v>
      </c>
      <c r="E18" s="8">
        <v>0</v>
      </c>
      <c r="F18" s="8">
        <v>1</v>
      </c>
      <c r="G18" s="8">
        <v>0</v>
      </c>
      <c r="H18" s="8">
        <v>0</v>
      </c>
      <c r="I18" s="12">
        <v>0</v>
      </c>
      <c r="J18" s="10">
        <v>-0.31471074483970024</v>
      </c>
    </row>
    <row r="19" spans="1:10" x14ac:dyDescent="0.25">
      <c r="A19" s="5">
        <v>0.65232518603969014</v>
      </c>
      <c r="B19" s="6">
        <v>0.46373401623214022</v>
      </c>
      <c r="C19" s="11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12">
        <v>1</v>
      </c>
      <c r="J19" s="10">
        <v>0.23111172096338664</v>
      </c>
    </row>
    <row r="20" spans="1:10" x14ac:dyDescent="0.25">
      <c r="A20" s="5">
        <v>1.6154199841116479</v>
      </c>
      <c r="B20" s="6">
        <v>1.4011829736136412</v>
      </c>
      <c r="C20" s="11">
        <v>1</v>
      </c>
      <c r="D20" s="8">
        <v>0</v>
      </c>
      <c r="E20" s="8">
        <v>0</v>
      </c>
      <c r="F20" s="8">
        <v>0</v>
      </c>
      <c r="G20" s="8">
        <v>0</v>
      </c>
      <c r="H20" s="8">
        <v>1</v>
      </c>
      <c r="I20" s="12">
        <v>0</v>
      </c>
      <c r="J20" s="10">
        <v>2.8814431271518632</v>
      </c>
    </row>
    <row r="21" spans="1:10" x14ac:dyDescent="0.25">
      <c r="A21" s="5">
        <v>2.187174241482718</v>
      </c>
      <c r="B21" s="6">
        <v>1.9600947840472698</v>
      </c>
      <c r="C21" s="11">
        <v>1</v>
      </c>
      <c r="D21" s="8">
        <v>0</v>
      </c>
      <c r="E21" s="8">
        <v>1</v>
      </c>
      <c r="F21" s="8">
        <v>0</v>
      </c>
      <c r="G21" s="8">
        <v>0</v>
      </c>
      <c r="H21" s="8">
        <v>0</v>
      </c>
      <c r="I21" s="12">
        <v>0</v>
      </c>
      <c r="J21" s="10">
        <v>2.7650604558189897</v>
      </c>
    </row>
    <row r="22" spans="1:10" x14ac:dyDescent="0.25">
      <c r="A22" s="5">
        <v>0.48858001481867092</v>
      </c>
      <c r="B22" s="6">
        <v>0.25464221837358075</v>
      </c>
      <c r="C22" s="11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12">
        <v>1</v>
      </c>
      <c r="J22" s="10">
        <v>-0.37106368139083207</v>
      </c>
    </row>
    <row r="23" spans="1:10" x14ac:dyDescent="0.25">
      <c r="A23" s="5">
        <v>2.0149030205422647</v>
      </c>
      <c r="B23" s="6">
        <v>1.780024213009634</v>
      </c>
      <c r="C23" s="11">
        <v>0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12">
        <v>0</v>
      </c>
      <c r="J23" s="10">
        <v>4.0893320203985564</v>
      </c>
    </row>
    <row r="24" spans="1:10" x14ac:dyDescent="0.25">
      <c r="A24" s="5">
        <v>1.358409157630355</v>
      </c>
      <c r="B24" s="6">
        <v>1.1151415906193203</v>
      </c>
      <c r="C24" s="11">
        <v>0</v>
      </c>
      <c r="D24" s="8">
        <v>0</v>
      </c>
      <c r="E24" s="8">
        <v>0</v>
      </c>
      <c r="F24" s="8">
        <v>0</v>
      </c>
      <c r="G24" s="8">
        <v>1</v>
      </c>
      <c r="H24" s="8">
        <v>0</v>
      </c>
      <c r="I24" s="12">
        <v>0</v>
      </c>
      <c r="J24" s="10">
        <v>2.0541237336955462</v>
      </c>
    </row>
    <row r="25" spans="1:10" x14ac:dyDescent="0.25">
      <c r="A25" s="5">
        <v>2.2192034840549946</v>
      </c>
      <c r="B25" s="6">
        <v>1.9685099809725544</v>
      </c>
      <c r="C25" s="11">
        <v>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12">
        <v>1</v>
      </c>
      <c r="J25" s="10">
        <v>5.0135643336021358</v>
      </c>
    </row>
    <row r="26" spans="1:10" x14ac:dyDescent="0.25">
      <c r="A26" s="5">
        <v>0.14842000511827322</v>
      </c>
      <c r="B26" s="6">
        <v>-0.10536051565782628</v>
      </c>
      <c r="C26" s="11">
        <v>1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12">
        <v>1</v>
      </c>
      <c r="J26" s="10">
        <v>-1.0788096613719298</v>
      </c>
    </row>
    <row r="27" spans="1:10" x14ac:dyDescent="0.25">
      <c r="A27" s="5">
        <v>1.144222799920162</v>
      </c>
      <c r="B27" s="6">
        <v>0.88376754016859504</v>
      </c>
      <c r="C27" s="11">
        <v>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2">
        <v>1</v>
      </c>
      <c r="J27" s="10">
        <v>1.8718021769015913</v>
      </c>
    </row>
    <row r="28" spans="1:10" x14ac:dyDescent="0.25">
      <c r="A28" s="5">
        <v>0.47623417899637172</v>
      </c>
      <c r="B28" s="6">
        <v>0.21511137961694549</v>
      </c>
      <c r="C28" s="11">
        <v>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12">
        <v>1</v>
      </c>
      <c r="J28" s="10">
        <v>-0.65392646740666394</v>
      </c>
    </row>
    <row r="29" spans="1:10" x14ac:dyDescent="0.25">
      <c r="A29" s="5">
        <v>1.8325814637483102</v>
      </c>
      <c r="B29" s="6">
        <v>1.5644405465033646</v>
      </c>
      <c r="C29" s="11">
        <v>1</v>
      </c>
      <c r="D29" s="8">
        <v>0</v>
      </c>
      <c r="E29" s="8">
        <v>0</v>
      </c>
      <c r="F29" s="8">
        <v>0</v>
      </c>
      <c r="G29" s="8">
        <v>0</v>
      </c>
      <c r="H29" s="8">
        <v>1</v>
      </c>
      <c r="I29" s="12">
        <v>0</v>
      </c>
      <c r="J29" s="10">
        <v>3.358289880650879</v>
      </c>
    </row>
    <row r="30" spans="1:10" x14ac:dyDescent="0.25">
      <c r="A30" s="5">
        <v>0.29266961396282004</v>
      </c>
      <c r="B30" s="6">
        <v>1.980262729617973E-2</v>
      </c>
      <c r="C30" s="11">
        <v>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12">
        <v>1</v>
      </c>
      <c r="J30" s="10">
        <v>-0.9942522733438669</v>
      </c>
    </row>
    <row r="31" spans="1:10" x14ac:dyDescent="0.25">
      <c r="A31" s="5">
        <v>1.7457155307266483</v>
      </c>
      <c r="B31" s="6">
        <v>1.4678743481123135</v>
      </c>
      <c r="C31" s="11">
        <v>1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12">
        <v>0</v>
      </c>
      <c r="J31" s="10">
        <v>3.0713034604010652</v>
      </c>
    </row>
    <row r="32" spans="1:10" x14ac:dyDescent="0.25">
      <c r="A32" s="5">
        <v>1.6448050562713916</v>
      </c>
      <c r="B32" s="6">
        <v>1.3635373739972745</v>
      </c>
      <c r="C32" s="11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12">
        <v>0</v>
      </c>
      <c r="J32" s="10">
        <v>2.9449651565003379</v>
      </c>
    </row>
    <row r="33" spans="1:10" x14ac:dyDescent="0.25">
      <c r="A33" s="5">
        <v>1.8562979903656263</v>
      </c>
      <c r="B33" s="6">
        <v>1.5706970841176697</v>
      </c>
      <c r="C33" s="11">
        <v>0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12">
        <v>0</v>
      </c>
      <c r="J33" s="10">
        <v>3.096029994869355</v>
      </c>
    </row>
    <row r="34" spans="1:10" x14ac:dyDescent="0.25">
      <c r="A34" s="5">
        <v>0.23901690047049992</v>
      </c>
      <c r="B34" s="6">
        <v>-5.1293294387550578E-2</v>
      </c>
      <c r="C34" s="11">
        <v>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12">
        <v>1</v>
      </c>
      <c r="J34" s="10">
        <v>-1.3470736479666092</v>
      </c>
    </row>
    <row r="35" spans="1:10" x14ac:dyDescent="0.25">
      <c r="A35" s="5">
        <v>1.1693813595563169</v>
      </c>
      <c r="B35" s="6">
        <v>0.87962674750256364</v>
      </c>
      <c r="C35" s="11">
        <v>1</v>
      </c>
      <c r="D35" s="8">
        <v>0</v>
      </c>
      <c r="E35" s="8">
        <v>0</v>
      </c>
      <c r="F35" s="8">
        <v>0</v>
      </c>
      <c r="G35" s="8">
        <v>0</v>
      </c>
      <c r="H35" s="8">
        <v>1</v>
      </c>
      <c r="I35" s="12">
        <v>0</v>
      </c>
      <c r="J35" s="10">
        <v>1.6863989535702288</v>
      </c>
    </row>
    <row r="36" spans="1:10" x14ac:dyDescent="0.25">
      <c r="A36" s="5">
        <v>0.88376754016859504</v>
      </c>
      <c r="B36" s="6">
        <v>0.59332684527773438</v>
      </c>
      <c r="C36" s="11">
        <v>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2">
        <v>1</v>
      </c>
      <c r="J36" s="10">
        <v>1.1151415906193203</v>
      </c>
    </row>
    <row r="37" spans="1:10" x14ac:dyDescent="0.25">
      <c r="A37" s="5">
        <v>1.9050881545350582</v>
      </c>
      <c r="B37" s="6">
        <v>1.6114359150967734</v>
      </c>
      <c r="C37" s="11">
        <v>0</v>
      </c>
      <c r="D37" s="8">
        <v>0</v>
      </c>
      <c r="E37" s="8">
        <v>0</v>
      </c>
      <c r="F37" s="8">
        <v>0</v>
      </c>
      <c r="G37" s="8">
        <v>0</v>
      </c>
      <c r="H37" s="8">
        <v>1</v>
      </c>
      <c r="I37" s="12">
        <v>0</v>
      </c>
      <c r="J37" s="10">
        <v>3.1463051320333655</v>
      </c>
    </row>
    <row r="38" spans="1:10" x14ac:dyDescent="0.25">
      <c r="A38" s="5">
        <v>0.494696241836107</v>
      </c>
      <c r="B38" s="6">
        <v>0.1906203596086497</v>
      </c>
      <c r="C38" s="11">
        <v>1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2">
        <v>1</v>
      </c>
      <c r="J38" s="10">
        <v>-0.46203545959655867</v>
      </c>
    </row>
    <row r="39" spans="1:10" x14ac:dyDescent="0.25">
      <c r="A39" s="5">
        <v>1.4011829736136412</v>
      </c>
      <c r="B39" s="6">
        <v>1.0986122886681098</v>
      </c>
      <c r="C39" s="11">
        <v>1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12">
        <v>0</v>
      </c>
      <c r="J39" s="10">
        <v>2.3702437414678603</v>
      </c>
    </row>
    <row r="40" spans="1:10" x14ac:dyDescent="0.25">
      <c r="A40" s="5">
        <v>1.1908875647772805</v>
      </c>
      <c r="B40" s="6">
        <v>0.88789125735245711</v>
      </c>
      <c r="C40" s="11">
        <v>1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12">
        <v>0</v>
      </c>
      <c r="J40" s="10">
        <v>1.4255150742731719</v>
      </c>
    </row>
    <row r="41" spans="1:10" x14ac:dyDescent="0.25">
      <c r="A41" s="5">
        <v>1.8405496333974869</v>
      </c>
      <c r="B41" s="6">
        <v>1.536867219599265</v>
      </c>
      <c r="C41" s="11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12">
        <v>0</v>
      </c>
      <c r="J41" s="10">
        <v>3.0521126069900988</v>
      </c>
    </row>
    <row r="42" spans="1:10" x14ac:dyDescent="0.25">
      <c r="A42" s="5">
        <v>1.3083328196501789</v>
      </c>
      <c r="B42" s="6">
        <v>1.0043016091968684</v>
      </c>
      <c r="C42" s="11">
        <v>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12">
        <v>1</v>
      </c>
      <c r="J42" s="10">
        <v>2.1860512767380942</v>
      </c>
    </row>
    <row r="43" spans="1:10" x14ac:dyDescent="0.25">
      <c r="A43" s="5">
        <v>1.144222799920162</v>
      </c>
      <c r="B43" s="6">
        <v>0.83724752453370221</v>
      </c>
      <c r="C43" s="11">
        <v>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12">
        <v>1</v>
      </c>
      <c r="J43" s="10">
        <v>2.0082140323914683</v>
      </c>
    </row>
    <row r="44" spans="1:10" x14ac:dyDescent="0.25">
      <c r="A44" s="5">
        <v>2.0055258587296678</v>
      </c>
      <c r="B44" s="6">
        <v>1.6956156086751528</v>
      </c>
      <c r="C44" s="11">
        <v>0</v>
      </c>
      <c r="D44" s="8">
        <v>0</v>
      </c>
      <c r="E44" s="8">
        <v>0</v>
      </c>
      <c r="F44" s="8">
        <v>0</v>
      </c>
      <c r="G44" s="8">
        <v>0</v>
      </c>
      <c r="H44" s="8">
        <v>1</v>
      </c>
      <c r="I44" s="12">
        <v>0</v>
      </c>
      <c r="J44" s="10">
        <v>3.874113432354926</v>
      </c>
    </row>
    <row r="45" spans="1:10" x14ac:dyDescent="0.25">
      <c r="A45" s="5">
        <v>2.0438143640366846</v>
      </c>
      <c r="B45" s="6">
        <v>1.728109442151599</v>
      </c>
      <c r="C45" s="11">
        <v>0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  <c r="I45" s="12">
        <v>0</v>
      </c>
      <c r="J45" s="10">
        <v>3.802654468372781</v>
      </c>
    </row>
    <row r="46" spans="1:10" x14ac:dyDescent="0.25">
      <c r="A46" s="5">
        <v>1.5993875765805989</v>
      </c>
      <c r="B46" s="6">
        <v>1.2837077723447896</v>
      </c>
      <c r="C46" s="11">
        <v>1</v>
      </c>
      <c r="D46" s="8">
        <v>0</v>
      </c>
      <c r="E46" s="8">
        <v>0</v>
      </c>
      <c r="F46" s="8">
        <v>0</v>
      </c>
      <c r="G46" s="8">
        <v>0</v>
      </c>
      <c r="H46" s="8">
        <v>1</v>
      </c>
      <c r="I46" s="12">
        <v>0</v>
      </c>
      <c r="J46" s="10">
        <v>2.6275629501895237</v>
      </c>
    </row>
    <row r="47" spans="1:10" x14ac:dyDescent="0.25">
      <c r="A47" s="5">
        <v>2.0579625100027119</v>
      </c>
      <c r="B47" s="6">
        <v>1.7351891177396608</v>
      </c>
      <c r="C47" s="11">
        <v>0</v>
      </c>
      <c r="D47" s="8">
        <v>0</v>
      </c>
      <c r="E47" s="8">
        <v>0</v>
      </c>
      <c r="F47" s="8">
        <v>0</v>
      </c>
      <c r="G47" s="8">
        <v>0</v>
      </c>
      <c r="H47" s="8">
        <v>1</v>
      </c>
      <c r="I47" s="12">
        <v>0</v>
      </c>
      <c r="J47" s="10">
        <v>4.0345945578163267</v>
      </c>
    </row>
    <row r="48" spans="1:10" x14ac:dyDescent="0.25">
      <c r="A48" s="5">
        <v>0.41871033485818504</v>
      </c>
      <c r="B48" s="6">
        <v>9.5310179804324935E-2</v>
      </c>
      <c r="C48" s="11">
        <v>1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12">
        <v>1</v>
      </c>
      <c r="J48" s="10">
        <v>-0.16251892949777494</v>
      </c>
    </row>
    <row r="49" spans="1:10" x14ac:dyDescent="0.25">
      <c r="A49" s="5">
        <v>1.4929040961781488</v>
      </c>
      <c r="B49" s="6">
        <v>1.1693813595563169</v>
      </c>
      <c r="C49" s="11">
        <v>1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12">
        <v>0</v>
      </c>
      <c r="J49" s="10">
        <v>2.4265710727750367</v>
      </c>
    </row>
    <row r="50" spans="1:10" x14ac:dyDescent="0.25">
      <c r="A50" s="5">
        <v>0.87129336594341933</v>
      </c>
      <c r="B50" s="6">
        <v>0.54232429082536171</v>
      </c>
      <c r="C50" s="11">
        <v>1</v>
      </c>
      <c r="D50" s="8">
        <v>0</v>
      </c>
      <c r="E50" s="8">
        <v>0</v>
      </c>
      <c r="F50" s="8">
        <v>0</v>
      </c>
      <c r="G50" s="8">
        <v>0</v>
      </c>
      <c r="H50" s="8">
        <v>1</v>
      </c>
      <c r="I50" s="12">
        <v>0</v>
      </c>
      <c r="J50" s="10">
        <v>0.44468582126144574</v>
      </c>
    </row>
    <row r="51" spans="1:10" x14ac:dyDescent="0.25">
      <c r="A51" s="5">
        <v>1.6233408176030919</v>
      </c>
      <c r="B51" s="6">
        <v>1.2947271675944001</v>
      </c>
      <c r="C51" s="11">
        <v>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12">
        <v>1</v>
      </c>
      <c r="J51" s="10">
        <v>3.1763857732472487</v>
      </c>
    </row>
    <row r="52" spans="1:10" x14ac:dyDescent="0.25">
      <c r="A52" s="5">
        <v>1.9315214116032138</v>
      </c>
      <c r="B52" s="6">
        <v>1.6034198401085373</v>
      </c>
      <c r="C52" s="11">
        <v>1</v>
      </c>
      <c r="D52" s="8">
        <v>0</v>
      </c>
      <c r="E52" s="8">
        <v>0</v>
      </c>
      <c r="F52" s="8">
        <v>0</v>
      </c>
      <c r="G52" s="8">
        <v>0</v>
      </c>
      <c r="H52" s="8">
        <v>1</v>
      </c>
      <c r="I52" s="12">
        <v>0</v>
      </c>
      <c r="J52" s="10">
        <v>3.5675589188773804</v>
      </c>
    </row>
    <row r="53" spans="1:10" x14ac:dyDescent="0.25">
      <c r="A53" s="5">
        <v>1.4770487243883548</v>
      </c>
      <c r="B53" s="6">
        <v>1.1378330018213911</v>
      </c>
      <c r="C53" s="11">
        <v>0</v>
      </c>
      <c r="D53" s="8">
        <v>0</v>
      </c>
      <c r="E53" s="8">
        <v>0</v>
      </c>
      <c r="F53" s="8">
        <v>0</v>
      </c>
      <c r="G53" s="8">
        <v>0</v>
      </c>
      <c r="H53" s="8">
        <v>1</v>
      </c>
      <c r="I53" s="12">
        <v>0</v>
      </c>
      <c r="J53" s="10">
        <v>2.0307763696985548</v>
      </c>
    </row>
    <row r="54" spans="1:10" x14ac:dyDescent="0.25">
      <c r="A54" s="5">
        <v>1.9768549529047348</v>
      </c>
      <c r="B54" s="6">
        <v>1.6370530794670737</v>
      </c>
      <c r="C54" s="11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12">
        <v>0</v>
      </c>
      <c r="J54" s="10">
        <v>3.6589355777408641</v>
      </c>
    </row>
    <row r="55" spans="1:10" x14ac:dyDescent="0.25">
      <c r="A55" s="5">
        <v>1.747459210331475</v>
      </c>
      <c r="B55" s="6">
        <v>1.4011829736136412</v>
      </c>
      <c r="C55" s="11">
        <v>1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12">
        <v>0</v>
      </c>
      <c r="J55" s="10">
        <v>3.0887671395211802</v>
      </c>
    </row>
    <row r="56" spans="1:10" x14ac:dyDescent="0.25">
      <c r="A56" s="5">
        <v>0.52472852893498212</v>
      </c>
      <c r="B56" s="6">
        <v>0.18232155679395459</v>
      </c>
      <c r="C56" s="11">
        <v>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2">
        <v>1</v>
      </c>
      <c r="J56" s="10">
        <v>-0.43078291609245423</v>
      </c>
    </row>
    <row r="57" spans="1:10" x14ac:dyDescent="0.25">
      <c r="A57" s="5">
        <v>2.0831845279586703</v>
      </c>
      <c r="B57" s="6">
        <v>1.7351891177396608</v>
      </c>
      <c r="C57" s="11">
        <v>0</v>
      </c>
      <c r="D57" s="8">
        <v>0</v>
      </c>
      <c r="E57" s="8">
        <v>0</v>
      </c>
      <c r="F57" s="8">
        <v>1</v>
      </c>
      <c r="G57" s="8">
        <v>0</v>
      </c>
      <c r="H57" s="8">
        <v>0</v>
      </c>
      <c r="I57" s="12">
        <v>0</v>
      </c>
      <c r="J57" s="10">
        <v>4.0140379308348759</v>
      </c>
    </row>
    <row r="58" spans="1:10" x14ac:dyDescent="0.25">
      <c r="A58" s="5">
        <v>0.82855181756614826</v>
      </c>
      <c r="B58" s="6">
        <v>0.48242614924429278</v>
      </c>
      <c r="C58" s="11">
        <v>1</v>
      </c>
      <c r="D58" s="8">
        <v>0</v>
      </c>
      <c r="E58" s="8">
        <v>0</v>
      </c>
      <c r="F58" s="8">
        <v>0</v>
      </c>
      <c r="G58" s="8">
        <v>0</v>
      </c>
      <c r="H58" s="8">
        <v>1</v>
      </c>
      <c r="I58" s="12">
        <v>0</v>
      </c>
      <c r="J58" s="10">
        <v>0.35767444427181588</v>
      </c>
    </row>
    <row r="59" spans="1:10" x14ac:dyDescent="0.25">
      <c r="A59" s="5">
        <v>0.62057648772510998</v>
      </c>
      <c r="B59" s="6">
        <v>0.27002713721306021</v>
      </c>
      <c r="C59" s="11">
        <v>1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2">
        <v>1</v>
      </c>
      <c r="J59" s="10">
        <v>0.131028262406404</v>
      </c>
    </row>
    <row r="60" spans="1:10" x14ac:dyDescent="0.25">
      <c r="A60" s="5">
        <v>0.92821930273942876</v>
      </c>
      <c r="B60" s="6">
        <v>0.57661336430399379</v>
      </c>
      <c r="C60" s="11">
        <v>1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12">
        <v>1</v>
      </c>
      <c r="J60" s="10">
        <v>1.1314021114911006</v>
      </c>
    </row>
    <row r="61" spans="1:10" x14ac:dyDescent="0.25">
      <c r="A61" s="5">
        <v>1.1631508098056809</v>
      </c>
      <c r="B61" s="6">
        <v>0.80647586586694853</v>
      </c>
      <c r="C61" s="11">
        <v>1</v>
      </c>
      <c r="D61" s="8">
        <v>1</v>
      </c>
      <c r="E61" s="8">
        <v>0</v>
      </c>
      <c r="F61" s="8">
        <v>0</v>
      </c>
      <c r="G61" s="8">
        <v>0</v>
      </c>
      <c r="H61" s="8">
        <v>0</v>
      </c>
      <c r="I61" s="12">
        <v>0</v>
      </c>
      <c r="J61" s="10">
        <v>1.1474024528375417</v>
      </c>
    </row>
    <row r="62" spans="1:10" x14ac:dyDescent="0.25">
      <c r="A62" s="5">
        <v>2.3105532626432224</v>
      </c>
      <c r="B62" s="6">
        <v>1.951608170169951</v>
      </c>
      <c r="C62" s="11">
        <v>0</v>
      </c>
      <c r="D62" s="8">
        <v>0</v>
      </c>
      <c r="E62" s="8">
        <v>0</v>
      </c>
      <c r="F62" s="8">
        <v>0</v>
      </c>
      <c r="G62" s="8">
        <v>0</v>
      </c>
      <c r="H62" s="8">
        <v>1</v>
      </c>
      <c r="I62" s="12">
        <v>0</v>
      </c>
      <c r="J62" s="10">
        <v>4.7147418224173823</v>
      </c>
    </row>
    <row r="63" spans="1:10" x14ac:dyDescent="0.25">
      <c r="A63" s="5">
        <v>0.90016134994427144</v>
      </c>
      <c r="B63" s="6">
        <v>0.54232429082536171</v>
      </c>
      <c r="C63" s="11">
        <v>1</v>
      </c>
      <c r="D63" s="8">
        <v>0</v>
      </c>
      <c r="E63" s="8">
        <v>0</v>
      </c>
      <c r="F63" s="8">
        <v>0</v>
      </c>
      <c r="G63" s="8">
        <v>0</v>
      </c>
      <c r="H63" s="8">
        <v>1</v>
      </c>
      <c r="I63" s="12">
        <v>0</v>
      </c>
      <c r="J63" s="10">
        <v>0.81977983149331135</v>
      </c>
    </row>
    <row r="64" spans="1:10" x14ac:dyDescent="0.25">
      <c r="A64" s="5">
        <v>0.93609335917033476</v>
      </c>
      <c r="B64" s="6">
        <v>0.57661336430399379</v>
      </c>
      <c r="C64" s="11">
        <v>1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12">
        <v>0</v>
      </c>
      <c r="J64" s="10">
        <v>0.16551443847757333</v>
      </c>
    </row>
    <row r="65" spans="1:10" x14ac:dyDescent="0.25">
      <c r="A65" s="5">
        <v>2.2782924004250011</v>
      </c>
      <c r="B65" s="6">
        <v>1.9183921201614209</v>
      </c>
      <c r="C65" s="11">
        <v>0</v>
      </c>
      <c r="D65" s="8">
        <v>0</v>
      </c>
      <c r="E65" s="8">
        <v>0</v>
      </c>
      <c r="F65" s="8">
        <v>0</v>
      </c>
      <c r="G65" s="8">
        <v>0</v>
      </c>
      <c r="H65" s="8">
        <v>1</v>
      </c>
      <c r="I65" s="12">
        <v>0</v>
      </c>
      <c r="J65" s="10">
        <v>4.2971493425407798</v>
      </c>
    </row>
    <row r="66" spans="1:10" x14ac:dyDescent="0.25">
      <c r="A66" s="5">
        <v>2.145931282948669</v>
      </c>
      <c r="B66" s="6">
        <v>1.7867469274045107</v>
      </c>
      <c r="C66" s="11">
        <v>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12">
        <v>1</v>
      </c>
      <c r="J66" s="10">
        <v>4.6932726342096371</v>
      </c>
    </row>
    <row r="67" spans="1:10" x14ac:dyDescent="0.25">
      <c r="A67" s="5">
        <v>0.92821930273942876</v>
      </c>
      <c r="B67" s="6">
        <v>0.55961578793542266</v>
      </c>
      <c r="C67" s="11">
        <v>0</v>
      </c>
      <c r="D67" s="8">
        <v>0</v>
      </c>
      <c r="E67" s="8">
        <v>0</v>
      </c>
      <c r="F67" s="8">
        <v>1</v>
      </c>
      <c r="G67" s="8">
        <v>0</v>
      </c>
      <c r="H67" s="8">
        <v>0</v>
      </c>
      <c r="I67" s="12">
        <v>0</v>
      </c>
      <c r="J67" s="10">
        <v>0.77472716755236815</v>
      </c>
    </row>
    <row r="68" spans="1:10" x14ac:dyDescent="0.25">
      <c r="A68" s="5">
        <v>1.925707441737794</v>
      </c>
      <c r="B68" s="6">
        <v>1.5496879080283263</v>
      </c>
      <c r="C68" s="11">
        <v>0</v>
      </c>
      <c r="D68" s="8">
        <v>0</v>
      </c>
      <c r="E68" s="8">
        <v>0</v>
      </c>
      <c r="F68" s="8">
        <v>0</v>
      </c>
      <c r="G68" s="8">
        <v>0</v>
      </c>
      <c r="H68" s="8">
        <v>1</v>
      </c>
      <c r="I68" s="12">
        <v>0</v>
      </c>
      <c r="J68" s="10">
        <v>3.2495989975110415</v>
      </c>
    </row>
    <row r="69" spans="1:10" x14ac:dyDescent="0.25">
      <c r="A69" s="5">
        <v>2.2481289071979869</v>
      </c>
      <c r="B69" s="6">
        <v>1.8733394562204779</v>
      </c>
      <c r="C69" s="11">
        <v>0</v>
      </c>
      <c r="D69" s="8">
        <v>0</v>
      </c>
      <c r="E69" s="8">
        <v>0</v>
      </c>
      <c r="F69" s="8">
        <v>0</v>
      </c>
      <c r="G69" s="8">
        <v>0</v>
      </c>
      <c r="H69" s="8">
        <v>1</v>
      </c>
      <c r="I69" s="12">
        <v>0</v>
      </c>
      <c r="J69" s="10">
        <v>4.2304767365466809</v>
      </c>
    </row>
    <row r="70" spans="1:10" x14ac:dyDescent="0.25">
      <c r="A70" s="5">
        <v>1.0750024230289761</v>
      </c>
      <c r="B70" s="6">
        <v>0.69813472207098426</v>
      </c>
      <c r="C70" s="11">
        <v>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12">
        <v>1</v>
      </c>
      <c r="J70" s="10">
        <v>1.5789787049493917</v>
      </c>
    </row>
    <row r="71" spans="1:10" x14ac:dyDescent="0.25">
      <c r="A71" s="5">
        <v>2.192770226986839</v>
      </c>
      <c r="B71" s="6">
        <v>1.81319474994812</v>
      </c>
      <c r="C71" s="11">
        <v>0</v>
      </c>
      <c r="D71" s="8">
        <v>0</v>
      </c>
      <c r="E71" s="8">
        <v>0</v>
      </c>
      <c r="F71" s="8">
        <v>0</v>
      </c>
      <c r="G71" s="8">
        <v>0</v>
      </c>
      <c r="H71" s="8">
        <v>1</v>
      </c>
      <c r="I71" s="12">
        <v>0</v>
      </c>
      <c r="J71" s="10">
        <v>4.0393602538893409</v>
      </c>
    </row>
    <row r="72" spans="1:10" x14ac:dyDescent="0.25">
      <c r="A72" s="5">
        <v>0.90016134994427144</v>
      </c>
      <c r="B72" s="6">
        <v>0.51879379341516751</v>
      </c>
      <c r="C72" s="11">
        <v>1</v>
      </c>
      <c r="D72" s="8">
        <v>0</v>
      </c>
      <c r="E72" s="8">
        <v>0</v>
      </c>
      <c r="F72" s="8">
        <v>0</v>
      </c>
      <c r="G72" s="8">
        <v>1</v>
      </c>
      <c r="H72" s="8">
        <v>0</v>
      </c>
      <c r="I72" s="12">
        <v>0</v>
      </c>
      <c r="J72" s="10">
        <v>0.62057648772510998</v>
      </c>
    </row>
    <row r="73" spans="1:10" x14ac:dyDescent="0.25">
      <c r="A73" s="5">
        <v>2.3933394562625097</v>
      </c>
      <c r="B73" s="6">
        <v>2.0122327919863858</v>
      </c>
      <c r="C73" s="11">
        <v>0</v>
      </c>
      <c r="D73" s="8">
        <v>0</v>
      </c>
      <c r="E73" s="8">
        <v>0</v>
      </c>
      <c r="F73" s="8">
        <v>0</v>
      </c>
      <c r="G73" s="8">
        <v>0</v>
      </c>
      <c r="H73" s="8">
        <v>1</v>
      </c>
      <c r="I73" s="12">
        <v>0</v>
      </c>
      <c r="J73" s="10">
        <v>4.9687710899975572</v>
      </c>
    </row>
    <row r="74" spans="1:10" x14ac:dyDescent="0.25">
      <c r="A74" s="5">
        <v>2.3570732782781154</v>
      </c>
      <c r="B74" s="6">
        <v>1.9726911717329554</v>
      </c>
      <c r="C74" s="11">
        <v>0</v>
      </c>
      <c r="D74" s="8">
        <v>0</v>
      </c>
      <c r="E74" s="8">
        <v>0</v>
      </c>
      <c r="F74" s="8">
        <v>0</v>
      </c>
      <c r="G74" s="8">
        <v>0</v>
      </c>
      <c r="H74" s="8">
        <v>1</v>
      </c>
      <c r="I74" s="12">
        <v>0</v>
      </c>
      <c r="J74" s="10">
        <v>4.8218931694993783</v>
      </c>
    </row>
    <row r="75" spans="1:10" x14ac:dyDescent="0.25">
      <c r="A75" s="5">
        <v>0.81093021621632877</v>
      </c>
      <c r="B75" s="6">
        <v>0.42526773540434409</v>
      </c>
      <c r="C75" s="11">
        <v>1</v>
      </c>
      <c r="D75" s="8">
        <v>0</v>
      </c>
      <c r="E75" s="8">
        <v>0</v>
      </c>
      <c r="F75" s="8">
        <v>1</v>
      </c>
      <c r="G75" s="8">
        <v>0</v>
      </c>
      <c r="H75" s="8">
        <v>0</v>
      </c>
      <c r="I75" s="12">
        <v>0</v>
      </c>
      <c r="J75" s="10">
        <v>0.66782937257565544</v>
      </c>
    </row>
    <row r="76" spans="1:10" x14ac:dyDescent="0.25">
      <c r="A76" s="5">
        <v>2.3263016196113617</v>
      </c>
      <c r="B76" s="6">
        <v>1.9387416595767009</v>
      </c>
      <c r="C76" s="11">
        <v>1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12">
        <v>1</v>
      </c>
      <c r="J76" s="10">
        <v>4.7724627037622858</v>
      </c>
    </row>
    <row r="77" spans="1:10" x14ac:dyDescent="0.25">
      <c r="A77" s="5">
        <v>0.68813463873640102</v>
      </c>
      <c r="B77" s="6">
        <v>0.30010459245033816</v>
      </c>
      <c r="C77" s="11">
        <v>1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12">
        <v>0</v>
      </c>
      <c r="J77" s="10">
        <v>0.34358970439007686</v>
      </c>
    </row>
    <row r="78" spans="1:10" x14ac:dyDescent="0.25">
      <c r="A78" s="5">
        <v>1.1216775615991057</v>
      </c>
      <c r="B78" s="6">
        <v>0.73236789371322664</v>
      </c>
      <c r="C78" s="11">
        <v>1</v>
      </c>
      <c r="D78" s="8">
        <v>0</v>
      </c>
      <c r="E78" s="8">
        <v>0</v>
      </c>
      <c r="F78" s="8">
        <v>1</v>
      </c>
      <c r="G78" s="8">
        <v>0</v>
      </c>
      <c r="H78" s="8">
        <v>0</v>
      </c>
      <c r="I78" s="12">
        <v>0</v>
      </c>
      <c r="J78" s="10">
        <v>1.358409157630355</v>
      </c>
    </row>
    <row r="79" spans="1:10" x14ac:dyDescent="0.25">
      <c r="A79" s="5">
        <v>1.6770965609079151</v>
      </c>
      <c r="B79" s="6">
        <v>1.2864740258376797</v>
      </c>
      <c r="C79" s="11">
        <v>1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12">
        <v>1</v>
      </c>
      <c r="J79" s="10">
        <v>3.2200751054436827</v>
      </c>
    </row>
    <row r="80" spans="1:10" x14ac:dyDescent="0.25">
      <c r="A80" s="5">
        <v>0.5709795465857378</v>
      </c>
      <c r="B80" s="6">
        <v>0.17395330712343798</v>
      </c>
      <c r="C80" s="11">
        <v>1</v>
      </c>
      <c r="D80" s="8">
        <v>0</v>
      </c>
      <c r="E80" s="8">
        <v>0</v>
      </c>
      <c r="F80" s="8">
        <v>0</v>
      </c>
      <c r="G80" s="8">
        <v>1</v>
      </c>
      <c r="H80" s="8">
        <v>0</v>
      </c>
      <c r="I80" s="12">
        <v>0</v>
      </c>
      <c r="J80" s="10">
        <v>-0.13926206733350766</v>
      </c>
    </row>
    <row r="81" spans="1:10" x14ac:dyDescent="0.25">
      <c r="A81" s="5">
        <v>2.0122327919863858</v>
      </c>
      <c r="B81" s="6">
        <v>1.6193882432872684</v>
      </c>
      <c r="C81" s="11">
        <v>1</v>
      </c>
      <c r="D81" s="8">
        <v>0</v>
      </c>
      <c r="E81" s="8">
        <v>0</v>
      </c>
      <c r="F81" s="8">
        <v>0</v>
      </c>
      <c r="G81" s="8">
        <v>0</v>
      </c>
      <c r="H81" s="8">
        <v>1</v>
      </c>
      <c r="I81" s="12">
        <v>0</v>
      </c>
      <c r="J81" s="10">
        <v>3.6195293759791429</v>
      </c>
    </row>
    <row r="82" spans="1:10" x14ac:dyDescent="0.25">
      <c r="A82" s="5">
        <v>2.1210632163706555</v>
      </c>
      <c r="B82" s="6">
        <v>1.7263316639055997</v>
      </c>
      <c r="C82" s="11">
        <v>1</v>
      </c>
      <c r="D82" s="8">
        <v>0</v>
      </c>
      <c r="E82" s="8">
        <v>0</v>
      </c>
      <c r="F82" s="8">
        <v>0</v>
      </c>
      <c r="G82" s="8">
        <v>0</v>
      </c>
      <c r="H82" s="8">
        <v>1</v>
      </c>
      <c r="I82" s="12">
        <v>0</v>
      </c>
      <c r="J82" s="10">
        <v>3.8351419610921882</v>
      </c>
    </row>
    <row r="83" spans="1:10" x14ac:dyDescent="0.25">
      <c r="A83" s="5">
        <v>1.1281710909096541</v>
      </c>
      <c r="B83" s="6">
        <v>0.73236789371322664</v>
      </c>
      <c r="C83" s="11">
        <v>1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12">
        <v>1</v>
      </c>
      <c r="J83" s="10">
        <v>1.706564623164823</v>
      </c>
    </row>
    <row r="84" spans="1:10" x14ac:dyDescent="0.25">
      <c r="A84" s="5">
        <v>0.57661336430399379</v>
      </c>
      <c r="B84" s="6">
        <v>0.18232155679395459</v>
      </c>
      <c r="C84" s="11">
        <v>1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12">
        <v>1</v>
      </c>
      <c r="J84" s="10">
        <v>-0.2744368457017603</v>
      </c>
    </row>
    <row r="85" spans="1:10" x14ac:dyDescent="0.25">
      <c r="A85" s="5">
        <v>1.5686159179138452</v>
      </c>
      <c r="B85" s="6">
        <v>1.1724821372345651</v>
      </c>
      <c r="C85" s="11">
        <v>1</v>
      </c>
      <c r="D85" s="8">
        <v>0</v>
      </c>
      <c r="E85" s="8">
        <v>0</v>
      </c>
      <c r="F85" s="8">
        <v>0</v>
      </c>
      <c r="G85" s="8">
        <v>1</v>
      </c>
      <c r="H85" s="8">
        <v>0</v>
      </c>
      <c r="I85" s="12">
        <v>0</v>
      </c>
      <c r="J85" s="10">
        <v>2.7549337870010606</v>
      </c>
    </row>
    <row r="86" spans="1:10" x14ac:dyDescent="0.25">
      <c r="A86" s="5">
        <v>0.51879379341516751</v>
      </c>
      <c r="B86" s="6">
        <v>0.12221763272424911</v>
      </c>
      <c r="C86" s="11">
        <v>1</v>
      </c>
      <c r="D86" s="8">
        <v>0</v>
      </c>
      <c r="E86" s="8">
        <v>0</v>
      </c>
      <c r="F86" s="8">
        <v>0</v>
      </c>
      <c r="G86" s="8">
        <v>1</v>
      </c>
      <c r="H86" s="8">
        <v>0</v>
      </c>
      <c r="I86" s="12">
        <v>0</v>
      </c>
      <c r="J86" s="10">
        <v>-0.2876820724517809</v>
      </c>
    </row>
    <row r="87" spans="1:10" x14ac:dyDescent="0.25">
      <c r="A87" s="5">
        <v>1.6882490928583902</v>
      </c>
      <c r="B87" s="6">
        <v>1.2892326482767593</v>
      </c>
      <c r="C87" s="11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12">
        <v>1</v>
      </c>
      <c r="J87" s="10">
        <v>3.5590554662777358</v>
      </c>
    </row>
    <row r="88" spans="1:10" x14ac:dyDescent="0.25">
      <c r="A88" s="5">
        <v>2.0438143640366846</v>
      </c>
      <c r="B88" s="6">
        <v>1.6428726885203377</v>
      </c>
      <c r="C88" s="11">
        <v>1</v>
      </c>
      <c r="D88" s="8">
        <v>0</v>
      </c>
      <c r="E88" s="8">
        <v>0</v>
      </c>
      <c r="F88" s="8">
        <v>0</v>
      </c>
      <c r="G88" s="8">
        <v>0</v>
      </c>
      <c r="H88" s="8">
        <v>1</v>
      </c>
      <c r="I88" s="12">
        <v>0</v>
      </c>
      <c r="J88" s="10">
        <v>3.5245942598060802</v>
      </c>
    </row>
    <row r="89" spans="1:10" x14ac:dyDescent="0.25">
      <c r="A89" s="5">
        <v>1.7867469274045107</v>
      </c>
      <c r="B89" s="6">
        <v>1.3862943611198906</v>
      </c>
      <c r="C89" s="11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12">
        <v>1</v>
      </c>
      <c r="J89" s="10">
        <v>3.9950765605634317</v>
      </c>
    </row>
    <row r="90" spans="1:10" x14ac:dyDescent="0.25">
      <c r="A90" s="5">
        <v>0.636576829071551</v>
      </c>
      <c r="B90" s="6">
        <v>0.23111172096338664</v>
      </c>
      <c r="C90" s="11">
        <v>1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12">
        <v>1</v>
      </c>
      <c r="J90" s="10">
        <v>0.32208349916911322</v>
      </c>
    </row>
    <row r="91" spans="1:10" x14ac:dyDescent="0.25">
      <c r="A91" s="5">
        <v>0.53062825106217038</v>
      </c>
      <c r="B91" s="6">
        <v>0.131028262406404</v>
      </c>
      <c r="C91" s="11">
        <v>1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12">
        <v>1</v>
      </c>
      <c r="J91" s="10">
        <v>-0.30110509278392161</v>
      </c>
    </row>
    <row r="92" spans="1:10" x14ac:dyDescent="0.25">
      <c r="A92" s="5">
        <v>1.3887912413184778</v>
      </c>
      <c r="B92" s="6">
        <v>0.98581679452276538</v>
      </c>
      <c r="C92" s="11">
        <v>1</v>
      </c>
      <c r="D92" s="8">
        <v>0</v>
      </c>
      <c r="E92" s="8">
        <v>0</v>
      </c>
      <c r="F92" s="8">
        <v>0</v>
      </c>
      <c r="G92" s="8">
        <v>0</v>
      </c>
      <c r="H92" s="8">
        <v>1</v>
      </c>
      <c r="I92" s="12">
        <v>0</v>
      </c>
      <c r="J92" s="10">
        <v>1.951608170169951</v>
      </c>
    </row>
    <row r="93" spans="1:10" x14ac:dyDescent="0.25">
      <c r="A93" s="5">
        <v>1.9315214116032138</v>
      </c>
      <c r="B93" s="6">
        <v>1.5282278570085572</v>
      </c>
      <c r="C93" s="11">
        <v>0</v>
      </c>
      <c r="D93" s="8">
        <v>0</v>
      </c>
      <c r="E93" s="8">
        <v>0</v>
      </c>
      <c r="F93" s="8">
        <v>1</v>
      </c>
      <c r="G93" s="8">
        <v>0</v>
      </c>
      <c r="H93" s="8">
        <v>0</v>
      </c>
      <c r="I93" s="12">
        <v>0</v>
      </c>
      <c r="J93" s="10">
        <v>3.4381719844535166</v>
      </c>
    </row>
    <row r="94" spans="1:10" x14ac:dyDescent="0.25">
      <c r="A94" s="5">
        <v>2.0228711901914416</v>
      </c>
      <c r="B94" s="6">
        <v>1.6174060820832772</v>
      </c>
      <c r="C94" s="11">
        <v>0</v>
      </c>
      <c r="D94" s="8">
        <v>0</v>
      </c>
      <c r="E94" s="8">
        <v>0</v>
      </c>
      <c r="F94" s="8">
        <v>1</v>
      </c>
      <c r="G94" s="8">
        <v>0</v>
      </c>
      <c r="H94" s="8">
        <v>0</v>
      </c>
      <c r="I94" s="12">
        <v>0</v>
      </c>
      <c r="J94" s="10">
        <v>3.6790816116338254</v>
      </c>
    </row>
    <row r="95" spans="1:10" x14ac:dyDescent="0.25">
      <c r="A95" s="5">
        <v>1.8421356765531218</v>
      </c>
      <c r="B95" s="6">
        <v>1.4350845252893227</v>
      </c>
      <c r="C95" s="11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12">
        <v>1</v>
      </c>
      <c r="J95" s="10">
        <v>4.0167433161985491</v>
      </c>
    </row>
    <row r="96" spans="1:10" x14ac:dyDescent="0.25">
      <c r="A96" s="5">
        <v>0.78845736036427028</v>
      </c>
      <c r="B96" s="6">
        <v>0.37843643572024505</v>
      </c>
      <c r="C96" s="11">
        <v>1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12">
        <v>1</v>
      </c>
      <c r="J96" s="10">
        <v>0.62593843086649537</v>
      </c>
    </row>
    <row r="97" spans="1:10" x14ac:dyDescent="0.25">
      <c r="A97" s="5">
        <v>1.7155981082624909</v>
      </c>
      <c r="B97" s="6">
        <v>1.3029127521808397</v>
      </c>
      <c r="C97" s="11">
        <v>1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12">
        <v>1</v>
      </c>
      <c r="J97" s="10">
        <v>3.3864220960800009</v>
      </c>
    </row>
    <row r="98" spans="1:10" x14ac:dyDescent="0.25">
      <c r="A98" s="5">
        <v>1.4085449700547104</v>
      </c>
      <c r="B98" s="6">
        <v>0.99325177301028345</v>
      </c>
      <c r="C98" s="11">
        <v>1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12">
        <v>1</v>
      </c>
      <c r="J98" s="10">
        <v>2.5486636155907512</v>
      </c>
    </row>
    <row r="99" spans="1:10" x14ac:dyDescent="0.25">
      <c r="A99" s="5">
        <v>2.259677591982769</v>
      </c>
      <c r="B99" s="6">
        <v>1.8453002361560848</v>
      </c>
      <c r="C99" s="11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12">
        <v>0</v>
      </c>
      <c r="J99" s="10">
        <v>4.2234704314301892</v>
      </c>
    </row>
    <row r="100" spans="1:10" x14ac:dyDescent="0.25">
      <c r="A100" s="5">
        <v>1.5129270120532565</v>
      </c>
      <c r="B100" s="6">
        <v>1.0952733874025951</v>
      </c>
      <c r="C100" s="11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12">
        <v>1</v>
      </c>
      <c r="J100" s="10">
        <v>3.1805507105465329</v>
      </c>
    </row>
    <row r="101" spans="1:10" x14ac:dyDescent="0.25">
      <c r="A101" s="5">
        <v>1.3323660190943349</v>
      </c>
      <c r="B101" s="6">
        <v>0.90825856017689077</v>
      </c>
      <c r="C101" s="11">
        <v>1</v>
      </c>
      <c r="D101" s="8">
        <v>0</v>
      </c>
      <c r="E101" s="8">
        <v>0</v>
      </c>
      <c r="F101" s="8">
        <v>0</v>
      </c>
      <c r="G101" s="8">
        <v>1</v>
      </c>
      <c r="H101" s="8">
        <v>0</v>
      </c>
      <c r="I101" s="12">
        <v>0</v>
      </c>
      <c r="J101" s="10">
        <v>1.9600947840472698</v>
      </c>
    </row>
    <row r="102" spans="1:10" x14ac:dyDescent="0.25">
      <c r="A102" s="5">
        <v>0.86288995514703981</v>
      </c>
      <c r="B102" s="6">
        <v>0.44468582126144574</v>
      </c>
      <c r="C102" s="11">
        <v>1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12">
        <v>0</v>
      </c>
      <c r="J102" s="10">
        <v>0.55388511322643763</v>
      </c>
    </row>
    <row r="103" spans="1:10" x14ac:dyDescent="0.25">
      <c r="A103" s="5">
        <v>1.3110318766193438</v>
      </c>
      <c r="B103" s="6">
        <v>0.88789125735245711</v>
      </c>
      <c r="C103" s="11">
        <v>1</v>
      </c>
      <c r="D103" s="8">
        <v>1</v>
      </c>
      <c r="E103" s="8">
        <v>0</v>
      </c>
      <c r="F103" s="8">
        <v>0</v>
      </c>
      <c r="G103" s="8">
        <v>0</v>
      </c>
      <c r="H103" s="8">
        <v>0</v>
      </c>
      <c r="I103" s="12">
        <v>0</v>
      </c>
      <c r="J103" s="10">
        <v>1.3711807233098425</v>
      </c>
    </row>
    <row r="104" spans="1:10" x14ac:dyDescent="0.25">
      <c r="A104" s="5">
        <v>2.0241930674493576</v>
      </c>
      <c r="B104" s="6">
        <v>1.5993875765805989</v>
      </c>
      <c r="C104" s="11">
        <v>1</v>
      </c>
      <c r="D104" s="8">
        <v>0</v>
      </c>
      <c r="E104" s="8">
        <v>0</v>
      </c>
      <c r="F104" s="8">
        <v>0</v>
      </c>
      <c r="G104" s="8">
        <v>0</v>
      </c>
      <c r="H104" s="8">
        <v>1</v>
      </c>
      <c r="I104" s="12">
        <v>0</v>
      </c>
      <c r="J104" s="10">
        <v>3.7309806301325716</v>
      </c>
    </row>
    <row r="105" spans="1:10" x14ac:dyDescent="0.25">
      <c r="A105" s="5">
        <v>0.75612197972133366</v>
      </c>
      <c r="B105" s="6">
        <v>0.33647223662121289</v>
      </c>
      <c r="C105" s="11">
        <v>1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12">
        <v>1</v>
      </c>
      <c r="J105" s="10">
        <v>0.59883650108870401</v>
      </c>
    </row>
    <row r="106" spans="1:10" x14ac:dyDescent="0.25">
      <c r="A106" s="5">
        <v>0.58778666490211906</v>
      </c>
      <c r="B106" s="6">
        <v>0.16551443847757333</v>
      </c>
      <c r="C106" s="11">
        <v>1</v>
      </c>
      <c r="D106" s="8">
        <v>0</v>
      </c>
      <c r="E106" s="8">
        <v>0</v>
      </c>
      <c r="F106" s="8">
        <v>1</v>
      </c>
      <c r="G106" s="8">
        <v>0</v>
      </c>
      <c r="H106" s="8">
        <v>0</v>
      </c>
      <c r="I106" s="12">
        <v>0</v>
      </c>
      <c r="J106" s="10">
        <v>-1.0050335853501451E-2</v>
      </c>
    </row>
    <row r="107" spans="1:10" x14ac:dyDescent="0.25">
      <c r="A107" s="5">
        <v>0.63127177684185776</v>
      </c>
      <c r="B107" s="6">
        <v>0.19885085874516517</v>
      </c>
      <c r="C107" s="11">
        <v>1</v>
      </c>
      <c r="D107" s="8">
        <v>0</v>
      </c>
      <c r="E107" s="8">
        <v>0</v>
      </c>
      <c r="F107" s="8">
        <v>0</v>
      </c>
      <c r="G107" s="8">
        <v>1</v>
      </c>
      <c r="H107" s="8">
        <v>0</v>
      </c>
      <c r="I107" s="12">
        <v>0</v>
      </c>
      <c r="J107" s="10">
        <v>0.21511137961694549</v>
      </c>
    </row>
    <row r="108" spans="1:10" x14ac:dyDescent="0.25">
      <c r="A108" s="5">
        <v>0.26236426446749106</v>
      </c>
      <c r="B108" s="6">
        <v>-0.1743533871447778</v>
      </c>
      <c r="C108" s="11">
        <v>1</v>
      </c>
      <c r="D108" s="8">
        <v>0</v>
      </c>
      <c r="E108" s="8">
        <v>0</v>
      </c>
      <c r="F108" s="8">
        <v>0</v>
      </c>
      <c r="G108" s="8">
        <v>1</v>
      </c>
      <c r="H108" s="8">
        <v>0</v>
      </c>
      <c r="I108" s="12">
        <v>0</v>
      </c>
      <c r="J108" s="10">
        <v>-1.1711829815029451</v>
      </c>
    </row>
    <row r="109" spans="1:10" x14ac:dyDescent="0.25">
      <c r="A109" s="5">
        <v>0.87546873735389985</v>
      </c>
      <c r="B109" s="6">
        <v>0.43825493093115531</v>
      </c>
      <c r="C109" s="11">
        <v>1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12">
        <v>1</v>
      </c>
      <c r="J109" s="10">
        <v>0.9242589015233319</v>
      </c>
    </row>
    <row r="110" spans="1:10" x14ac:dyDescent="0.25">
      <c r="A110" s="5">
        <v>-0.4780358009429998</v>
      </c>
      <c r="B110" s="6">
        <v>-0.916290731874155</v>
      </c>
      <c r="C110" s="11">
        <v>1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12">
        <v>0</v>
      </c>
      <c r="J110" s="10">
        <v>-3.2188758248682006</v>
      </c>
    </row>
    <row r="111" spans="1:10" x14ac:dyDescent="0.25">
      <c r="A111" s="5">
        <v>0.68309684470644383</v>
      </c>
      <c r="B111" s="6">
        <v>0.24686007793152581</v>
      </c>
      <c r="C111" s="11">
        <v>1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12">
        <v>1</v>
      </c>
      <c r="J111" s="10">
        <v>0.21511137961694549</v>
      </c>
    </row>
    <row r="112" spans="1:10" x14ac:dyDescent="0.25">
      <c r="A112" s="5">
        <v>2.0135687975291283</v>
      </c>
      <c r="B112" s="6">
        <v>1.572773928062509</v>
      </c>
      <c r="C112" s="11">
        <v>1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12">
        <v>0</v>
      </c>
      <c r="J112" s="10">
        <v>3.6993247119754749</v>
      </c>
    </row>
    <row r="113" spans="1:10" x14ac:dyDescent="0.25">
      <c r="A113" s="5">
        <v>2.3504224224082058</v>
      </c>
      <c r="B113" s="6">
        <v>1.9065751436566365</v>
      </c>
      <c r="C113" s="11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</v>
      </c>
      <c r="I113" s="12">
        <v>0</v>
      </c>
      <c r="J113" s="10">
        <v>4.603468739348334</v>
      </c>
    </row>
    <row r="114" spans="1:10" x14ac:dyDescent="0.25">
      <c r="A114" s="5">
        <v>1.3686394258811698</v>
      </c>
      <c r="B114" s="6">
        <v>0.9242589015233319</v>
      </c>
      <c r="C114" s="11">
        <v>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12">
        <v>1</v>
      </c>
      <c r="J114" s="10">
        <v>2.1894163948884078</v>
      </c>
    </row>
    <row r="115" spans="1:10" x14ac:dyDescent="0.25">
      <c r="A115" s="5">
        <v>0.45107561936021673</v>
      </c>
      <c r="B115" s="6">
        <v>9.950330853168092E-3</v>
      </c>
      <c r="C115" s="11">
        <v>1</v>
      </c>
      <c r="D115" s="8">
        <v>0</v>
      </c>
      <c r="E115" s="8">
        <v>0</v>
      </c>
      <c r="F115" s="8">
        <v>0</v>
      </c>
      <c r="G115" s="8">
        <v>1</v>
      </c>
      <c r="H115" s="8">
        <v>0</v>
      </c>
      <c r="I115" s="12">
        <v>0</v>
      </c>
      <c r="J115" s="10">
        <v>-0.61618613942381695</v>
      </c>
    </row>
    <row r="116" spans="1:10" x14ac:dyDescent="0.25">
      <c r="A116" s="5">
        <v>0.5709795465857378</v>
      </c>
      <c r="B116" s="6">
        <v>0.131028262406404</v>
      </c>
      <c r="C116" s="11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12">
        <v>1</v>
      </c>
      <c r="J116" s="10">
        <v>0.15700374880966469</v>
      </c>
    </row>
    <row r="117" spans="1:10" x14ac:dyDescent="0.25">
      <c r="A117" s="5">
        <v>0.43178241642553783</v>
      </c>
      <c r="B117" s="6">
        <v>-2.0202707317519466E-2</v>
      </c>
      <c r="C117" s="11">
        <v>1</v>
      </c>
      <c r="D117" s="8">
        <v>0</v>
      </c>
      <c r="E117" s="8">
        <v>0</v>
      </c>
      <c r="F117" s="8">
        <v>0</v>
      </c>
      <c r="G117" s="8">
        <v>1</v>
      </c>
      <c r="H117" s="8">
        <v>0</v>
      </c>
      <c r="I117" s="12">
        <v>0</v>
      </c>
      <c r="J117" s="10">
        <v>-1.5141277326297755</v>
      </c>
    </row>
    <row r="118" spans="1:10" x14ac:dyDescent="0.25">
      <c r="A118" s="5">
        <v>0.72754860727727766</v>
      </c>
      <c r="B118" s="6">
        <v>0.28517894223366247</v>
      </c>
      <c r="C118" s="11">
        <v>1</v>
      </c>
      <c r="D118" s="8">
        <v>0</v>
      </c>
      <c r="E118" s="8">
        <v>0</v>
      </c>
      <c r="F118" s="8">
        <v>1</v>
      </c>
      <c r="G118" s="8">
        <v>0</v>
      </c>
      <c r="H118" s="8">
        <v>0</v>
      </c>
      <c r="I118" s="12">
        <v>0</v>
      </c>
      <c r="J118" s="10">
        <v>-0.12783337150988489</v>
      </c>
    </row>
    <row r="119" spans="1:10" x14ac:dyDescent="0.25">
      <c r="A119" s="5">
        <v>0.41871033485818504</v>
      </c>
      <c r="B119" s="6">
        <v>-3.0459207484708574E-2</v>
      </c>
      <c r="C119" s="11">
        <v>1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12">
        <v>0</v>
      </c>
      <c r="J119" s="10">
        <v>-0.82098055206983023</v>
      </c>
    </row>
    <row r="120" spans="1:10" x14ac:dyDescent="0.25">
      <c r="A120" s="5">
        <v>2.3253245799635351</v>
      </c>
      <c r="B120" s="6">
        <v>1.8748743759385615</v>
      </c>
      <c r="C120" s="11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</v>
      </c>
      <c r="I120" s="12">
        <v>0</v>
      </c>
      <c r="J120" s="10">
        <v>4.3771397131004868</v>
      </c>
    </row>
    <row r="121" spans="1:10" x14ac:dyDescent="0.25">
      <c r="A121" s="5">
        <v>0.90421815063988586</v>
      </c>
      <c r="B121" s="6">
        <v>0.45742484703887548</v>
      </c>
      <c r="C121" s="11">
        <v>1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12">
        <v>1</v>
      </c>
      <c r="J121" s="10">
        <v>1.2237754316221157</v>
      </c>
    </row>
    <row r="122" spans="1:10" x14ac:dyDescent="0.25">
      <c r="A122" s="5">
        <v>1.7387102481382397</v>
      </c>
      <c r="B122" s="6">
        <v>1.2809338454620642</v>
      </c>
      <c r="C122" s="11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12">
        <v>1</v>
      </c>
      <c r="J122" s="10">
        <v>3.695606774863363</v>
      </c>
    </row>
    <row r="123" spans="1:10" x14ac:dyDescent="0.25">
      <c r="A123" s="5">
        <v>0.67803354274989713</v>
      </c>
      <c r="B123" s="6">
        <v>0.22314355131420976</v>
      </c>
      <c r="C123" s="11">
        <v>1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12">
        <v>1</v>
      </c>
      <c r="J123" s="10">
        <v>0.26236426446749106</v>
      </c>
    </row>
    <row r="124" spans="1:10" x14ac:dyDescent="0.25">
      <c r="A124" s="5">
        <v>1.7817091333745536</v>
      </c>
      <c r="B124" s="6">
        <v>1.324418957401803</v>
      </c>
      <c r="C124" s="11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12">
        <v>1</v>
      </c>
      <c r="J124" s="10">
        <v>3.755369195382769</v>
      </c>
    </row>
    <row r="125" spans="1:10" x14ac:dyDescent="0.25">
      <c r="A125" s="5">
        <v>0.35065687161316933</v>
      </c>
      <c r="B125" s="6">
        <v>-0.11653381625595151</v>
      </c>
      <c r="C125" s="11">
        <v>1</v>
      </c>
      <c r="D125" s="8">
        <v>0</v>
      </c>
      <c r="E125" s="8">
        <v>0</v>
      </c>
      <c r="F125" s="8">
        <v>0</v>
      </c>
      <c r="G125" s="8">
        <v>1</v>
      </c>
      <c r="H125" s="8">
        <v>0</v>
      </c>
      <c r="I125" s="12">
        <v>0</v>
      </c>
      <c r="J125" s="10">
        <v>-1.1086626245216111</v>
      </c>
    </row>
    <row r="126" spans="1:10" x14ac:dyDescent="0.25">
      <c r="A126" s="5">
        <v>1.1314021114911006</v>
      </c>
      <c r="B126" s="6">
        <v>0.67294447324242579</v>
      </c>
      <c r="C126" s="11">
        <v>1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12">
        <v>1</v>
      </c>
      <c r="J126" s="10">
        <v>1.4747630091074988</v>
      </c>
    </row>
    <row r="127" spans="1:10" x14ac:dyDescent="0.25">
      <c r="A127" s="5">
        <v>1.5560371357069851</v>
      </c>
      <c r="B127" s="6">
        <v>1.0952733874025951</v>
      </c>
      <c r="C127" s="11">
        <v>0</v>
      </c>
      <c r="D127" s="8">
        <v>0</v>
      </c>
      <c r="E127" s="8">
        <v>0</v>
      </c>
      <c r="F127" s="8">
        <v>0</v>
      </c>
      <c r="G127" s="8">
        <v>1</v>
      </c>
      <c r="H127" s="8">
        <v>0</v>
      </c>
      <c r="I127" s="12">
        <v>0</v>
      </c>
      <c r="J127" s="10">
        <v>2.5030739537434492</v>
      </c>
    </row>
    <row r="128" spans="1:10" x14ac:dyDescent="0.25">
      <c r="A128" s="5">
        <v>0.46373401623214022</v>
      </c>
      <c r="B128" s="6">
        <v>0</v>
      </c>
      <c r="C128" s="11">
        <v>1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12">
        <v>1</v>
      </c>
      <c r="J128" s="10">
        <v>-0.15082288973458366</v>
      </c>
    </row>
    <row r="129" spans="1:10" x14ac:dyDescent="0.25">
      <c r="A129" s="5">
        <v>1.1939224684724346</v>
      </c>
      <c r="B129" s="6">
        <v>0.73236789371322664</v>
      </c>
      <c r="C129" s="11">
        <v>1</v>
      </c>
      <c r="D129" s="8">
        <v>0</v>
      </c>
      <c r="E129" s="8">
        <v>0</v>
      </c>
      <c r="F129" s="8">
        <v>1</v>
      </c>
      <c r="G129" s="8">
        <v>0</v>
      </c>
      <c r="H129" s="8">
        <v>0</v>
      </c>
      <c r="I129" s="12">
        <v>0</v>
      </c>
      <c r="J129" s="10">
        <v>1.3029127521808397</v>
      </c>
    </row>
    <row r="130" spans="1:10" x14ac:dyDescent="0.25">
      <c r="A130" s="5">
        <v>1.6193882432872684</v>
      </c>
      <c r="B130" s="6">
        <v>1.1537315878891892</v>
      </c>
      <c r="C130" s="11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12">
        <v>1</v>
      </c>
      <c r="J130" s="10">
        <v>3.2433732964685884</v>
      </c>
    </row>
    <row r="131" spans="1:10" x14ac:dyDescent="0.25">
      <c r="A131" s="5">
        <v>0.81977983149331135</v>
      </c>
      <c r="B131" s="6">
        <v>0.35767444427181588</v>
      </c>
      <c r="C131" s="11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12">
        <v>1</v>
      </c>
      <c r="J131" s="10">
        <v>0.494696241836107</v>
      </c>
    </row>
    <row r="132" spans="1:10" x14ac:dyDescent="0.25">
      <c r="A132" s="5">
        <v>0.27763173659827955</v>
      </c>
      <c r="B132" s="6">
        <v>-0.18632957819149348</v>
      </c>
      <c r="C132" s="11">
        <v>1</v>
      </c>
      <c r="D132" s="8">
        <v>0</v>
      </c>
      <c r="E132" s="8">
        <v>0</v>
      </c>
      <c r="F132" s="8">
        <v>0</v>
      </c>
      <c r="G132" s="8">
        <v>1</v>
      </c>
      <c r="H132" s="8">
        <v>0</v>
      </c>
      <c r="I132" s="12">
        <v>0</v>
      </c>
      <c r="J132" s="10">
        <v>-1.4696759700589417</v>
      </c>
    </row>
    <row r="133" spans="1:10" x14ac:dyDescent="0.25">
      <c r="A133" s="5">
        <v>2.4060438013622756</v>
      </c>
      <c r="B133" s="6">
        <v>1.9401794743463283</v>
      </c>
      <c r="C133" s="11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</v>
      </c>
      <c r="I133" s="12">
        <v>0</v>
      </c>
      <c r="J133" s="10">
        <v>4.6838889406994824</v>
      </c>
    </row>
    <row r="134" spans="1:10" x14ac:dyDescent="0.25">
      <c r="A134" s="5">
        <v>1.205970806988609</v>
      </c>
      <c r="B134" s="6">
        <v>0.74193734472937733</v>
      </c>
      <c r="C134" s="11">
        <v>1</v>
      </c>
      <c r="D134" s="8">
        <v>0</v>
      </c>
      <c r="E134" s="8">
        <v>0</v>
      </c>
      <c r="F134" s="8">
        <v>1</v>
      </c>
      <c r="G134" s="8">
        <v>0</v>
      </c>
      <c r="H134" s="8">
        <v>0</v>
      </c>
      <c r="I134" s="8">
        <v>0</v>
      </c>
      <c r="J134" s="10">
        <v>1.3083328196501789</v>
      </c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9534-07DB-4F82-83E4-A043E98DDCB9}">
  <dimension ref="A1:J25"/>
  <sheetViews>
    <sheetView workbookViewId="0">
      <selection activeCell="J10" sqref="J10"/>
    </sheetView>
  </sheetViews>
  <sheetFormatPr baseColWidth="10" defaultRowHeight="15" x14ac:dyDescent="0.25"/>
  <cols>
    <col min="1" max="1" width="35.5703125" customWidth="1"/>
    <col min="4" max="4" width="12.7109375" customWidth="1"/>
    <col min="5" max="5" width="11.28515625" customWidth="1"/>
    <col min="6" max="6" width="18" customWidth="1"/>
    <col min="7" max="7" width="18.7109375" customWidth="1"/>
  </cols>
  <sheetData>
    <row r="1" spans="1:10" x14ac:dyDescent="0.25">
      <c r="A1" t="s">
        <v>7</v>
      </c>
    </row>
    <row r="2" spans="1:10" ht="15.75" thickBot="1" x14ac:dyDescent="0.3"/>
    <row r="3" spans="1:10" s="15" customFormat="1" x14ac:dyDescent="0.25">
      <c r="A3" s="18" t="s">
        <v>8</v>
      </c>
      <c r="B3" s="18"/>
    </row>
    <row r="4" spans="1:10" x14ac:dyDescent="0.25">
      <c r="A4" s="19" t="s">
        <v>9</v>
      </c>
      <c r="B4" s="19">
        <v>0.98588421009588934</v>
      </c>
      <c r="H4" s="44" t="s">
        <v>37</v>
      </c>
      <c r="I4" s="42">
        <v>12.24607762968701</v>
      </c>
    </row>
    <row r="5" spans="1:10" x14ac:dyDescent="0.25">
      <c r="A5" s="19" t="s">
        <v>10</v>
      </c>
      <c r="B5" s="19">
        <v>0.97196767571639564</v>
      </c>
      <c r="H5" s="45" t="s">
        <v>38</v>
      </c>
      <c r="I5" s="43">
        <v>12.248105356037147</v>
      </c>
    </row>
    <row r="6" spans="1:10" x14ac:dyDescent="0.25">
      <c r="A6" s="19" t="s">
        <v>10</v>
      </c>
      <c r="B6" s="19">
        <v>0.97014443511258397</v>
      </c>
      <c r="H6" s="45"/>
      <c r="I6" s="43"/>
    </row>
    <row r="7" spans="1:10" x14ac:dyDescent="0.25">
      <c r="A7" s="19" t="s">
        <v>11</v>
      </c>
      <c r="B7" s="19">
        <v>0.31555996629088623</v>
      </c>
      <c r="H7" s="45" t="s">
        <v>40</v>
      </c>
      <c r="I7" s="43">
        <f>I4/(132-9-1)</f>
        <v>0.10037768548923778</v>
      </c>
    </row>
    <row r="8" spans="1:10" ht="15.75" thickBot="1" x14ac:dyDescent="0.3">
      <c r="A8" s="20" t="s">
        <v>12</v>
      </c>
      <c r="B8" s="20">
        <v>132</v>
      </c>
      <c r="H8" s="45"/>
      <c r="I8" s="43"/>
    </row>
    <row r="9" spans="1:10" x14ac:dyDescent="0.25">
      <c r="H9" s="45" t="s">
        <v>39</v>
      </c>
      <c r="I9" s="43">
        <f>(I5-I4)/I7</f>
        <v>2.0200967378897955E-2</v>
      </c>
    </row>
    <row r="10" spans="1:10" ht="15.75" thickBot="1" x14ac:dyDescent="0.3">
      <c r="A10" t="s">
        <v>13</v>
      </c>
      <c r="H10" s="57" t="s">
        <v>41</v>
      </c>
      <c r="I10" s="60">
        <f>_xlfn.F.DIST.RT(I9,1,122)</f>
        <v>0.8872116870514799</v>
      </c>
      <c r="J10" t="s">
        <v>49</v>
      </c>
    </row>
    <row r="11" spans="1:10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H11" s="55" t="s">
        <v>44</v>
      </c>
      <c r="I11" s="61">
        <f>SQRT(I9)</f>
        <v>0.14213010722186187</v>
      </c>
    </row>
    <row r="12" spans="1:10" x14ac:dyDescent="0.25">
      <c r="A12" s="22" t="s">
        <v>14</v>
      </c>
      <c r="B12" s="22">
        <v>8</v>
      </c>
      <c r="C12" s="22">
        <v>424.67982227930725</v>
      </c>
      <c r="D12" s="22">
        <v>53.084977784913406</v>
      </c>
      <c r="E12" s="22">
        <v>533.09896328789762</v>
      </c>
      <c r="F12" s="22">
        <v>1.3324600482020268E-91</v>
      </c>
    </row>
    <row r="13" spans="1:10" ht="18.75" x14ac:dyDescent="0.3">
      <c r="A13" s="22" t="s">
        <v>15</v>
      </c>
      <c r="B13" s="22">
        <v>123</v>
      </c>
      <c r="C13" s="40">
        <v>12.248105356037147</v>
      </c>
      <c r="D13" s="22">
        <v>9.9578092325505255E-2</v>
      </c>
      <c r="E13" s="22"/>
      <c r="F13" s="22"/>
      <c r="H13" s="51"/>
      <c r="I13" s="47"/>
    </row>
    <row r="14" spans="1:10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  <c r="H14" s="53"/>
      <c r="I14" s="52"/>
    </row>
    <row r="15" spans="1:10" ht="15.75" thickBot="1" x14ac:dyDescent="0.3"/>
    <row r="16" spans="1:10" s="16" customFormat="1" ht="45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25">
        <v>-1.9403095238246482</v>
      </c>
      <c r="C17" s="25">
        <v>0.32654000103837705</v>
      </c>
      <c r="D17" s="25">
        <v>-5.9420270645390572</v>
      </c>
      <c r="E17" s="25">
        <v>2.6936642915769294E-8</v>
      </c>
      <c r="F17" s="25">
        <v>-2.5866754341104197</v>
      </c>
      <c r="G17" s="25">
        <v>-1.2939436135388767</v>
      </c>
    </row>
    <row r="18" spans="1:7" x14ac:dyDescent="0.25">
      <c r="A18" s="25" t="s">
        <v>29</v>
      </c>
      <c r="B18" s="25">
        <v>3.0090671315050428</v>
      </c>
      <c r="C18" s="25">
        <v>0.17491216107302637</v>
      </c>
      <c r="D18" s="25">
        <v>17.203304293111717</v>
      </c>
      <c r="E18" s="25">
        <v>1.5707187366441286E-34</v>
      </c>
      <c r="F18" s="25">
        <v>2.6628392333838233</v>
      </c>
      <c r="G18" s="25">
        <v>3.3552950296262622</v>
      </c>
    </row>
    <row r="19" spans="1:7" x14ac:dyDescent="0.25">
      <c r="A19" s="25" t="s">
        <v>30</v>
      </c>
      <c r="B19" s="25">
        <v>-0.17448120961532418</v>
      </c>
      <c r="C19" s="25">
        <v>0.17408613990629185</v>
      </c>
      <c r="D19" s="25">
        <v>-1.0022693920908636</v>
      </c>
      <c r="E19" s="25">
        <v>0.3181811832375841</v>
      </c>
      <c r="F19" s="25">
        <v>-0.51907404948440361</v>
      </c>
      <c r="G19" s="25">
        <v>0.17011163025375528</v>
      </c>
    </row>
    <row r="20" spans="1:7" x14ac:dyDescent="0.25">
      <c r="A20" s="25" t="s">
        <v>31</v>
      </c>
      <c r="B20" s="25">
        <v>-0.37507217503597595</v>
      </c>
      <c r="C20" s="25">
        <v>0.39789557220028671</v>
      </c>
      <c r="D20" s="25">
        <v>-0.94263973072607543</v>
      </c>
      <c r="E20" s="25">
        <v>0.34771300875514377</v>
      </c>
      <c r="F20" s="25">
        <v>-1.1626820632765598</v>
      </c>
      <c r="G20" s="25">
        <v>0.4125377132046078</v>
      </c>
    </row>
    <row r="21" spans="1:7" x14ac:dyDescent="0.25">
      <c r="A21" s="25" t="s">
        <v>32</v>
      </c>
      <c r="B21" s="25">
        <v>-1.4409679758777165</v>
      </c>
      <c r="C21" s="25">
        <v>0.40784703174612857</v>
      </c>
      <c r="D21" s="25">
        <v>-3.5331088955299101</v>
      </c>
      <c r="E21" s="25">
        <v>5.7927251175340238E-4</v>
      </c>
      <c r="F21" s="25">
        <v>-2.2482761681164805</v>
      </c>
      <c r="G21" s="25">
        <v>-0.63365978363895237</v>
      </c>
    </row>
    <row r="22" spans="1:7" x14ac:dyDescent="0.25">
      <c r="A22" s="25" t="s">
        <v>33</v>
      </c>
      <c r="B22" s="25">
        <v>-6.8856908108379911E-2</v>
      </c>
      <c r="C22" s="25">
        <v>0.34146314969352282</v>
      </c>
      <c r="D22" s="25">
        <v>-0.20165253020767193</v>
      </c>
      <c r="E22" s="25">
        <v>0.84052149499324003</v>
      </c>
      <c r="F22" s="25">
        <v>-0.74476227614554502</v>
      </c>
      <c r="G22" s="25">
        <v>0.60704845992878531</v>
      </c>
    </row>
    <row r="23" spans="1:7" x14ac:dyDescent="0.25">
      <c r="A23" s="25" t="s">
        <v>34</v>
      </c>
      <c r="B23" s="25">
        <v>-0.15665415929819093</v>
      </c>
      <c r="C23" s="25">
        <v>0.33230029635984926</v>
      </c>
      <c r="D23" s="25">
        <v>-0.47142347152332825</v>
      </c>
      <c r="E23" s="25">
        <v>0.63817347483729225</v>
      </c>
      <c r="F23" s="25">
        <v>-0.81442222098084649</v>
      </c>
      <c r="G23" s="25">
        <v>0.50111390238446463</v>
      </c>
    </row>
    <row r="24" spans="1:7" x14ac:dyDescent="0.25">
      <c r="A24" s="25" t="s">
        <v>35</v>
      </c>
      <c r="B24" s="25">
        <v>-3.7742815905625962E-2</v>
      </c>
      <c r="C24" s="25">
        <v>0.34326083784344641</v>
      </c>
      <c r="D24" s="25">
        <v>-0.10995374870826254</v>
      </c>
      <c r="E24" s="25">
        <v>0.91262525193642152</v>
      </c>
      <c r="F24" s="25">
        <v>-0.71720659741048376</v>
      </c>
      <c r="G24" s="25">
        <v>0.64172096559923175</v>
      </c>
    </row>
    <row r="25" spans="1:7" ht="15.75" thickBot="1" x14ac:dyDescent="0.3">
      <c r="A25" s="27" t="s">
        <v>36</v>
      </c>
      <c r="B25" s="27">
        <v>0.37467103803630269</v>
      </c>
      <c r="C25" s="27">
        <v>0.33087621663417588</v>
      </c>
      <c r="D25" s="27">
        <v>1.1323601371160119</v>
      </c>
      <c r="E25" s="27">
        <v>0.25968569583925072</v>
      </c>
      <c r="F25" s="27">
        <v>-0.28027814514669797</v>
      </c>
      <c r="G25" s="27">
        <v>1.0296202212193033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EC70-667F-4B37-A75F-AE0DD29D4DF0}">
  <dimension ref="A1:J20"/>
  <sheetViews>
    <sheetView workbookViewId="0">
      <selection activeCell="H14" sqref="H14"/>
    </sheetView>
  </sheetViews>
  <sheetFormatPr baseColWidth="10" defaultRowHeight="15" x14ac:dyDescent="0.25"/>
  <cols>
    <col min="1" max="1" width="34.7109375" customWidth="1"/>
    <col min="4" max="4" width="12.85546875" customWidth="1"/>
    <col min="6" max="6" width="16.42578125" customWidth="1"/>
    <col min="7" max="7" width="19.5703125" customWidth="1"/>
    <col min="9" max="9" width="12" bestFit="1" customWidth="1"/>
  </cols>
  <sheetData>
    <row r="1" spans="1:10" x14ac:dyDescent="0.25">
      <c r="A1" t="s">
        <v>7</v>
      </c>
    </row>
    <row r="2" spans="1:10" ht="15.75" thickBot="1" x14ac:dyDescent="0.3"/>
    <row r="3" spans="1:10" s="15" customFormat="1" x14ac:dyDescent="0.25">
      <c r="A3" s="18" t="s">
        <v>8</v>
      </c>
      <c r="B3" s="18"/>
    </row>
    <row r="4" spans="1:10" x14ac:dyDescent="0.25">
      <c r="A4" s="19" t="s">
        <v>9</v>
      </c>
      <c r="B4" s="19">
        <v>0.97363596228769</v>
      </c>
      <c r="H4" s="67" t="s">
        <v>37</v>
      </c>
      <c r="I4" s="68">
        <v>12.24607762968701</v>
      </c>
    </row>
    <row r="5" spans="1:10" x14ac:dyDescent="0.25">
      <c r="A5" s="19" t="s">
        <v>10</v>
      </c>
      <c r="B5" s="19">
        <v>0.94796698705987603</v>
      </c>
      <c r="H5" s="69" t="s">
        <v>38</v>
      </c>
      <c r="I5" s="70">
        <v>22.734676512551399</v>
      </c>
    </row>
    <row r="6" spans="1:10" x14ac:dyDescent="0.25">
      <c r="A6" s="19" t="s">
        <v>10</v>
      </c>
      <c r="B6" s="19">
        <v>0.94674746331909188</v>
      </c>
      <c r="H6" s="69"/>
      <c r="I6" s="43"/>
    </row>
    <row r="7" spans="1:10" x14ac:dyDescent="0.25">
      <c r="A7" s="19" t="s">
        <v>11</v>
      </c>
      <c r="B7" s="19">
        <v>0.42144354337717371</v>
      </c>
      <c r="H7" s="69" t="s">
        <v>40</v>
      </c>
      <c r="I7" s="43">
        <f>I4/(132-9-1)</f>
        <v>0.10037768548923778</v>
      </c>
    </row>
    <row r="8" spans="1:10" ht="15.75" thickBot="1" x14ac:dyDescent="0.3">
      <c r="A8" s="20" t="s">
        <v>12</v>
      </c>
      <c r="B8" s="20">
        <v>132</v>
      </c>
      <c r="H8" s="69"/>
      <c r="I8" s="43"/>
    </row>
    <row r="9" spans="1:10" x14ac:dyDescent="0.25">
      <c r="H9" s="69" t="s">
        <v>39</v>
      </c>
      <c r="I9" s="43">
        <f>((I5-I4)/6)/I7</f>
        <v>17.415223366533571</v>
      </c>
    </row>
    <row r="10" spans="1:10" ht="15.75" thickBot="1" x14ac:dyDescent="0.3">
      <c r="A10" t="s">
        <v>13</v>
      </c>
      <c r="H10" s="71" t="s">
        <v>41</v>
      </c>
      <c r="I10" s="86">
        <f>_xlfn.F.DIST.RT(I9,6,122)</f>
        <v>1.7575597072753603E-14</v>
      </c>
      <c r="J10" t="s">
        <v>48</v>
      </c>
    </row>
    <row r="11" spans="1:10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</row>
    <row r="12" spans="1:10" x14ac:dyDescent="0.25">
      <c r="A12" s="22" t="s">
        <v>14</v>
      </c>
      <c r="B12" s="22">
        <v>3</v>
      </c>
      <c r="C12" s="22">
        <v>414.19325112279301</v>
      </c>
      <c r="D12" s="22">
        <v>138.064417040931</v>
      </c>
      <c r="E12" s="22">
        <v>777.32557010356652</v>
      </c>
      <c r="F12" s="22">
        <v>6.1448427436304265E-82</v>
      </c>
      <c r="I12" s="16"/>
    </row>
    <row r="13" spans="1:10" ht="18.75" x14ac:dyDescent="0.3">
      <c r="A13" s="22" t="s">
        <v>15</v>
      </c>
      <c r="B13" s="22">
        <v>128</v>
      </c>
      <c r="C13" s="40">
        <v>22.734676512551399</v>
      </c>
      <c r="D13" s="22">
        <v>0.17761466025430769</v>
      </c>
      <c r="E13" s="22"/>
      <c r="F13" s="22"/>
    </row>
    <row r="14" spans="1:10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10" ht="15.75" thickBot="1" x14ac:dyDescent="0.3"/>
    <row r="16" spans="1:10" s="16" customFormat="1" ht="57.75" customHeight="1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25">
        <v>-1.5934466992957761</v>
      </c>
      <c r="C17" s="25">
        <v>0.1738746466600235</v>
      </c>
      <c r="D17" s="25">
        <v>-9.1643418399661041</v>
      </c>
      <c r="E17" s="25">
        <v>1.050688979670603E-15</v>
      </c>
      <c r="F17" s="25">
        <v>-1.9374873941678181</v>
      </c>
      <c r="G17" s="25">
        <v>-1.2494060044237341</v>
      </c>
    </row>
    <row r="18" spans="1:7" x14ac:dyDescent="0.25">
      <c r="A18" s="25" t="s">
        <v>29</v>
      </c>
      <c r="B18" s="25">
        <v>2.5710889759630593</v>
      </c>
      <c r="C18" s="25">
        <v>0.23072774457187908</v>
      </c>
      <c r="D18" s="25">
        <v>11.143388848765358</v>
      </c>
      <c r="E18" s="25">
        <v>1.413960113961513E-20</v>
      </c>
      <c r="F18" s="25">
        <v>2.1145547135298526</v>
      </c>
      <c r="G18" s="25">
        <v>3.027623238396266</v>
      </c>
    </row>
    <row r="19" spans="1:7" x14ac:dyDescent="0.25">
      <c r="A19" s="25" t="s">
        <v>30</v>
      </c>
      <c r="B19" s="25">
        <v>0.16314501993719624</v>
      </c>
      <c r="C19" s="25">
        <v>0.22101989831925556</v>
      </c>
      <c r="D19" s="25">
        <v>0.73814629894335992</v>
      </c>
      <c r="E19" s="25">
        <v>0.46177673495783611</v>
      </c>
      <c r="F19" s="25">
        <v>-0.27418061010123707</v>
      </c>
      <c r="G19" s="25">
        <v>0.60047064997562949</v>
      </c>
    </row>
    <row r="20" spans="1:7" ht="15.75" thickBot="1" x14ac:dyDescent="0.3">
      <c r="A20" s="27" t="s">
        <v>0</v>
      </c>
      <c r="B20" s="27">
        <v>-3.3542744325260193E-2</v>
      </c>
      <c r="C20" s="27">
        <v>0.1031927121314683</v>
      </c>
      <c r="D20" s="27">
        <v>-0.32504954693434629</v>
      </c>
      <c r="E20" s="27">
        <v>0.74567425236873341</v>
      </c>
      <c r="F20" s="27">
        <v>-0.23772715573550363</v>
      </c>
      <c r="G20" s="27">
        <v>0.17064166708498324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3506-6DFF-45D4-8D3C-2A2C9E57F9A3}">
  <dimension ref="A1:P134"/>
  <sheetViews>
    <sheetView tabSelected="1" topLeftCell="A2" zoomScale="85" zoomScaleNormal="85" workbookViewId="0">
      <selection activeCell="I8" sqref="I8"/>
    </sheetView>
  </sheetViews>
  <sheetFormatPr baseColWidth="10" defaultColWidth="9.140625" defaultRowHeight="15" x14ac:dyDescent="0.25"/>
  <cols>
    <col min="1" max="1" width="12.42578125" customWidth="1"/>
    <col min="2" max="2" width="14.42578125" customWidth="1"/>
    <col min="3" max="3" width="12.5703125" customWidth="1"/>
    <col min="4" max="4" width="11.7109375" customWidth="1"/>
    <col min="5" max="5" width="12.28515625" customWidth="1"/>
    <col min="6" max="6" width="13.85546875" customWidth="1"/>
    <col min="7" max="7" width="13.28515625" customWidth="1"/>
    <col min="8" max="8" width="14.85546875" customWidth="1"/>
    <col min="10" max="10" width="36.140625" customWidth="1"/>
    <col min="11" max="11" width="13.42578125" customWidth="1"/>
    <col min="12" max="12" width="17.140625" customWidth="1"/>
    <col min="13" max="13" width="17.85546875" customWidth="1"/>
    <col min="14" max="14" width="14.7109375" customWidth="1"/>
    <col min="15" max="15" width="17.5703125" customWidth="1"/>
    <col min="16" max="16" width="12.42578125" bestFit="1" customWidth="1"/>
  </cols>
  <sheetData>
    <row r="1" spans="1:16" ht="22.5" customHeight="1" x14ac:dyDescent="0.25">
      <c r="B1" s="13" t="s">
        <v>1</v>
      </c>
      <c r="C1" s="14" t="s">
        <v>2</v>
      </c>
      <c r="D1" s="13" t="s">
        <v>3</v>
      </c>
      <c r="E1" s="14" t="s">
        <v>4</v>
      </c>
      <c r="F1" s="13" t="s">
        <v>5</v>
      </c>
      <c r="G1" s="13" t="s">
        <v>6</v>
      </c>
    </row>
    <row r="2" spans="1:16" x14ac:dyDescent="0.25">
      <c r="A2" s="1" t="s">
        <v>29</v>
      </c>
      <c r="B2" s="13" t="s">
        <v>31</v>
      </c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4" t="s">
        <v>28</v>
      </c>
    </row>
    <row r="3" spans="1:16" x14ac:dyDescent="0.25">
      <c r="A3" s="5">
        <v>2.6810215287142909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9">
        <v>0</v>
      </c>
      <c r="H3" s="10">
        <v>5.0258522599011162</v>
      </c>
      <c r="J3" t="s">
        <v>7</v>
      </c>
    </row>
    <row r="4" spans="1:16" ht="15.75" thickBot="1" x14ac:dyDescent="0.3">
      <c r="A4" s="5">
        <v>1.589235205116581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12">
        <v>0</v>
      </c>
      <c r="H4" s="10">
        <v>1.423108334242607</v>
      </c>
    </row>
    <row r="5" spans="1:16" x14ac:dyDescent="0.25">
      <c r="A5" s="5">
        <v>0.94000725849147115</v>
      </c>
      <c r="B5" s="8">
        <v>0</v>
      </c>
      <c r="C5" s="8">
        <v>0</v>
      </c>
      <c r="D5" s="8">
        <v>0</v>
      </c>
      <c r="E5" s="8">
        <v>1</v>
      </c>
      <c r="F5" s="8">
        <v>0</v>
      </c>
      <c r="G5" s="12">
        <v>0</v>
      </c>
      <c r="H5" s="10">
        <v>-1.3862943611198906</v>
      </c>
      <c r="J5" s="18" t="s">
        <v>8</v>
      </c>
      <c r="K5" s="33"/>
    </row>
    <row r="6" spans="1:16" x14ac:dyDescent="0.25">
      <c r="A6" s="5">
        <v>1.2412685890696329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12">
        <v>1</v>
      </c>
      <c r="H6" s="10">
        <v>2.1644717908644115</v>
      </c>
      <c r="J6" s="19" t="s">
        <v>9</v>
      </c>
      <c r="K6" s="19">
        <v>0.98576809395274334</v>
      </c>
    </row>
    <row r="7" spans="1:16" x14ac:dyDescent="0.25">
      <c r="A7" s="5">
        <v>1.4206957878372228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12">
        <v>1</v>
      </c>
      <c r="H7" s="10">
        <v>2.7831576735890158</v>
      </c>
      <c r="J7" s="19" t="s">
        <v>10</v>
      </c>
      <c r="K7" s="19">
        <v>0.97173873505522457</v>
      </c>
    </row>
    <row r="8" spans="1:16" ht="18.75" x14ac:dyDescent="0.3">
      <c r="A8" s="5">
        <v>0.94390589890712839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12">
        <v>0</v>
      </c>
      <c r="H8" s="10">
        <v>1.1505720275988207</v>
      </c>
      <c r="J8" s="19" t="s">
        <v>10</v>
      </c>
      <c r="K8" s="75">
        <v>0.97014334106640665</v>
      </c>
    </row>
    <row r="9" spans="1:16" x14ac:dyDescent="0.25">
      <c r="A9" s="5">
        <v>1.0152306797290584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12">
        <v>1</v>
      </c>
      <c r="H9" s="10">
        <v>1.6992786164338898</v>
      </c>
      <c r="J9" s="19" t="s">
        <v>11</v>
      </c>
      <c r="K9" s="19">
        <v>0.31556574802728049</v>
      </c>
    </row>
    <row r="10" spans="1:16" ht="15.75" thickBot="1" x14ac:dyDescent="0.3">
      <c r="A10" s="5">
        <v>1.7984040119467235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12">
        <v>1</v>
      </c>
      <c r="H10" s="10">
        <v>3.9485477801105184</v>
      </c>
      <c r="J10" s="20" t="s">
        <v>12</v>
      </c>
      <c r="K10" s="20">
        <v>132</v>
      </c>
    </row>
    <row r="11" spans="1:16" x14ac:dyDescent="0.25">
      <c r="A11" s="5">
        <v>1.1410330045520618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G11" s="12">
        <v>0</v>
      </c>
      <c r="H11" s="10">
        <v>1.4793292270870799</v>
      </c>
    </row>
    <row r="12" spans="1:16" ht="15.75" thickBot="1" x14ac:dyDescent="0.3">
      <c r="A12" s="5">
        <v>1.0079579203999789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12">
        <v>1</v>
      </c>
      <c r="H12" s="10">
        <v>1.5195132049061133</v>
      </c>
      <c r="J12" t="s">
        <v>13</v>
      </c>
    </row>
    <row r="13" spans="1:16" x14ac:dyDescent="0.25">
      <c r="A13" s="5">
        <v>1.6714733033535532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12">
        <v>0</v>
      </c>
      <c r="H13" s="10">
        <v>3.3460369704848798</v>
      </c>
      <c r="J13" s="73"/>
      <c r="K13" s="73" t="s">
        <v>18</v>
      </c>
      <c r="L13" s="73" t="s">
        <v>19</v>
      </c>
      <c r="M13" s="73" t="s">
        <v>20</v>
      </c>
      <c r="N13" s="73" t="s">
        <v>21</v>
      </c>
      <c r="O13" s="73" t="s">
        <v>22</v>
      </c>
      <c r="P13" s="15"/>
    </row>
    <row r="14" spans="1:16" x14ac:dyDescent="0.25">
      <c r="A14" s="5">
        <v>0.80200158547202738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12">
        <v>1</v>
      </c>
      <c r="H14" s="10">
        <v>0.75612197972133366</v>
      </c>
      <c r="J14" s="22" t="s">
        <v>14</v>
      </c>
      <c r="K14" s="22">
        <v>7</v>
      </c>
      <c r="L14" s="22">
        <v>424.57979171067029</v>
      </c>
      <c r="M14" s="22">
        <v>60.654255958667186</v>
      </c>
      <c r="N14" s="22">
        <v>609.09013188346671</v>
      </c>
      <c r="O14" s="22">
        <v>8.5668243049752899E-93</v>
      </c>
    </row>
    <row r="15" spans="1:16" x14ac:dyDescent="0.25">
      <c r="A15" s="5">
        <v>1.4327007339340465</v>
      </c>
      <c r="B15" s="8">
        <v>0</v>
      </c>
      <c r="C15" s="8">
        <v>0</v>
      </c>
      <c r="D15" s="8">
        <v>0</v>
      </c>
      <c r="E15" s="8">
        <v>0</v>
      </c>
      <c r="F15" s="8">
        <v>1</v>
      </c>
      <c r="G15" s="12">
        <v>0</v>
      </c>
      <c r="H15" s="10">
        <v>2.5695541238482851</v>
      </c>
      <c r="J15" s="22" t="s">
        <v>15</v>
      </c>
      <c r="K15" s="22">
        <v>124</v>
      </c>
      <c r="L15" s="22">
        <v>12.348135924674118</v>
      </c>
      <c r="M15" s="22">
        <v>9.9581741328017073E-2</v>
      </c>
      <c r="N15" s="22"/>
      <c r="O15" s="22"/>
    </row>
    <row r="16" spans="1:16" ht="15.75" thickBot="1" x14ac:dyDescent="0.3">
      <c r="A16" s="5">
        <v>0.85441532815606758</v>
      </c>
      <c r="B16" s="8">
        <v>0</v>
      </c>
      <c r="C16" s="8">
        <v>0</v>
      </c>
      <c r="D16" s="8">
        <v>0</v>
      </c>
      <c r="E16" s="8">
        <v>0</v>
      </c>
      <c r="F16" s="8">
        <v>1</v>
      </c>
      <c r="G16" s="12">
        <v>0</v>
      </c>
      <c r="H16" s="10">
        <v>1.1346227261911428</v>
      </c>
      <c r="J16" s="23" t="s">
        <v>16</v>
      </c>
      <c r="K16" s="23">
        <v>131</v>
      </c>
      <c r="L16" s="23">
        <v>436.92792763534442</v>
      </c>
      <c r="M16" s="23"/>
      <c r="N16" s="23"/>
      <c r="O16" s="23"/>
    </row>
    <row r="17" spans="1:16" ht="15.75" thickBot="1" x14ac:dyDescent="0.3">
      <c r="A17" s="5">
        <v>1.0750024230289761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12">
        <v>0</v>
      </c>
      <c r="H17" s="10">
        <v>1.4951487660319727</v>
      </c>
    </row>
    <row r="18" spans="1:16" x14ac:dyDescent="0.25">
      <c r="A18" s="5">
        <v>0.42526773540434409</v>
      </c>
      <c r="B18" s="8">
        <v>0</v>
      </c>
      <c r="C18" s="8">
        <v>0</v>
      </c>
      <c r="D18" s="8">
        <v>1</v>
      </c>
      <c r="E18" s="8">
        <v>0</v>
      </c>
      <c r="F18" s="8">
        <v>0</v>
      </c>
      <c r="G18" s="12">
        <v>0</v>
      </c>
      <c r="H18" s="10">
        <v>-0.31471074483970024</v>
      </c>
      <c r="J18" s="74"/>
      <c r="K18" s="74" t="s">
        <v>23</v>
      </c>
      <c r="L18" s="74" t="s">
        <v>11</v>
      </c>
      <c r="M18" s="74" t="s">
        <v>24</v>
      </c>
      <c r="N18" s="74" t="s">
        <v>25</v>
      </c>
      <c r="O18" s="74" t="s">
        <v>26</v>
      </c>
      <c r="P18" s="74" t="s">
        <v>27</v>
      </c>
    </row>
    <row r="19" spans="1:16" x14ac:dyDescent="0.25">
      <c r="A19" s="5">
        <v>0.65232518603969014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12">
        <v>1</v>
      </c>
      <c r="H19" s="10">
        <v>0.23111172096338664</v>
      </c>
      <c r="J19" s="25" t="s">
        <v>17</v>
      </c>
      <c r="K19" s="31">
        <v>-1.8601866197900772</v>
      </c>
      <c r="L19" s="31">
        <v>0.31660922973812511</v>
      </c>
      <c r="M19" s="31">
        <v>-5.8753392038781715</v>
      </c>
      <c r="N19" s="31">
        <v>3.6370239389956685E-8</v>
      </c>
      <c r="O19" s="31">
        <v>-2.4868449729443278</v>
      </c>
      <c r="P19" s="31">
        <v>-1.2335282666358265</v>
      </c>
    </row>
    <row r="20" spans="1:16" x14ac:dyDescent="0.25">
      <c r="A20" s="5">
        <v>1.6154199841116479</v>
      </c>
      <c r="B20" s="8">
        <v>0</v>
      </c>
      <c r="C20" s="8">
        <v>0</v>
      </c>
      <c r="D20" s="8">
        <v>0</v>
      </c>
      <c r="E20" s="8">
        <v>0</v>
      </c>
      <c r="F20" s="8">
        <v>1</v>
      </c>
      <c r="G20" s="12">
        <v>0</v>
      </c>
      <c r="H20" s="10">
        <v>2.8814431271518632</v>
      </c>
      <c r="J20" s="25" t="s">
        <v>29</v>
      </c>
      <c r="K20" s="31">
        <v>2.8422331599388562</v>
      </c>
      <c r="L20" s="31">
        <v>5.3727996832180255E-2</v>
      </c>
      <c r="M20" s="31">
        <v>52.900411843318665</v>
      </c>
      <c r="N20" s="31">
        <v>6.0173850105735654E-87</v>
      </c>
      <c r="O20" s="31">
        <v>2.7358904041039129</v>
      </c>
      <c r="P20" s="31">
        <v>2.9485759157737994</v>
      </c>
    </row>
    <row r="21" spans="1:16" x14ac:dyDescent="0.25">
      <c r="A21" s="5">
        <v>2.187174241482718</v>
      </c>
      <c r="B21" s="8">
        <v>0</v>
      </c>
      <c r="C21" s="8">
        <v>1</v>
      </c>
      <c r="D21" s="8">
        <v>0</v>
      </c>
      <c r="E21" s="8">
        <v>0</v>
      </c>
      <c r="F21" s="8">
        <v>0</v>
      </c>
      <c r="G21" s="12">
        <v>0</v>
      </c>
      <c r="H21" s="10">
        <v>2.7650604558189897</v>
      </c>
      <c r="J21" s="25" t="s">
        <v>31</v>
      </c>
      <c r="K21" s="31">
        <v>-0.39662382968813542</v>
      </c>
      <c r="L21" s="31">
        <v>0.39732140417699957</v>
      </c>
      <c r="M21" s="31">
        <v>-0.99824430679663712</v>
      </c>
      <c r="N21" s="31">
        <v>0.320104926221219</v>
      </c>
      <c r="O21" s="31">
        <v>-1.1830341848771935</v>
      </c>
      <c r="P21" s="31">
        <v>0.38978652550092258</v>
      </c>
    </row>
    <row r="22" spans="1:16" x14ac:dyDescent="0.25">
      <c r="A22" s="5">
        <v>0.48858001481867092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12">
        <v>1</v>
      </c>
      <c r="H22" s="10">
        <v>-0.37106368139083207</v>
      </c>
      <c r="J22" s="25" t="s">
        <v>32</v>
      </c>
      <c r="K22" s="31">
        <v>-1.4124470624945609</v>
      </c>
      <c r="L22" s="31">
        <v>0.40686054623058926</v>
      </c>
      <c r="M22" s="31">
        <v>-3.4715753974681363</v>
      </c>
      <c r="N22" s="31">
        <v>7.1278111661791563E-4</v>
      </c>
      <c r="O22" s="31">
        <v>-2.217738051879758</v>
      </c>
      <c r="P22" s="31">
        <v>-0.60715607310936359</v>
      </c>
    </row>
    <row r="23" spans="1:16" x14ac:dyDescent="0.25">
      <c r="A23" s="5">
        <v>2.0149030205422647</v>
      </c>
      <c r="B23" s="8">
        <v>0</v>
      </c>
      <c r="C23" s="8">
        <v>0</v>
      </c>
      <c r="D23" s="8">
        <v>0</v>
      </c>
      <c r="E23" s="8">
        <v>0</v>
      </c>
      <c r="F23" s="8">
        <v>1</v>
      </c>
      <c r="G23" s="12">
        <v>0</v>
      </c>
      <c r="H23" s="10">
        <v>4.0893320203985564</v>
      </c>
      <c r="J23" s="25" t="s">
        <v>33</v>
      </c>
      <c r="K23" s="31">
        <v>-9.0040774092374667E-2</v>
      </c>
      <c r="L23" s="31">
        <v>0.34081463085158914</v>
      </c>
      <c r="M23" s="31">
        <v>-0.26419280729642075</v>
      </c>
      <c r="N23" s="31">
        <v>0.79206994337382697</v>
      </c>
      <c r="O23" s="31">
        <v>-0.76460839638494993</v>
      </c>
      <c r="P23" s="31">
        <v>0.58452684820020062</v>
      </c>
    </row>
    <row r="24" spans="1:16" x14ac:dyDescent="0.25">
      <c r="A24" s="5">
        <v>1.358409157630355</v>
      </c>
      <c r="B24" s="8">
        <v>0</v>
      </c>
      <c r="C24" s="8">
        <v>0</v>
      </c>
      <c r="D24" s="8">
        <v>0</v>
      </c>
      <c r="E24" s="8">
        <v>1</v>
      </c>
      <c r="F24" s="8">
        <v>0</v>
      </c>
      <c r="G24" s="12">
        <v>0</v>
      </c>
      <c r="H24" s="10">
        <v>2.0541237336955462</v>
      </c>
      <c r="J24" s="25" t="s">
        <v>34</v>
      </c>
      <c r="K24" s="31">
        <v>-0.18190842183332886</v>
      </c>
      <c r="L24" s="31">
        <v>0.33134969029518779</v>
      </c>
      <c r="M24" s="31">
        <v>-0.54899227964050012</v>
      </c>
      <c r="N24" s="31">
        <v>0.58399797071667736</v>
      </c>
      <c r="O24" s="31">
        <v>-0.83774227547777202</v>
      </c>
      <c r="P24" s="31">
        <v>0.47392543181111424</v>
      </c>
    </row>
    <row r="25" spans="1:16" x14ac:dyDescent="0.25">
      <c r="A25" s="5">
        <v>2.2192034840549946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12">
        <v>1</v>
      </c>
      <c r="H25" s="10">
        <v>5.0135643336021358</v>
      </c>
      <c r="J25" s="25" t="s">
        <v>35</v>
      </c>
      <c r="K25" s="31">
        <v>-7.5806762638535793E-2</v>
      </c>
      <c r="L25" s="31">
        <v>0.34115972422034635</v>
      </c>
      <c r="M25" s="31">
        <v>-0.22220314197925117</v>
      </c>
      <c r="N25" s="31">
        <v>0.82452130873388019</v>
      </c>
      <c r="O25" s="31">
        <v>-0.75105742137426446</v>
      </c>
      <c r="P25" s="31">
        <v>0.59944389609719284</v>
      </c>
    </row>
    <row r="26" spans="1:16" ht="15.75" thickBot="1" x14ac:dyDescent="0.3">
      <c r="A26" s="5">
        <v>0.14842000511827322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12">
        <v>1</v>
      </c>
      <c r="H26" s="10">
        <v>-1.0788096613719298</v>
      </c>
      <c r="J26" s="27" t="s">
        <v>36</v>
      </c>
      <c r="K26" s="32">
        <v>0.34404462839295563</v>
      </c>
      <c r="L26" s="32">
        <v>0.32946822941975762</v>
      </c>
      <c r="M26" s="32">
        <v>1.044242199009201</v>
      </c>
      <c r="N26" s="32">
        <v>0.29840481478405428</v>
      </c>
      <c r="O26" s="32">
        <v>-0.30806528715057863</v>
      </c>
      <c r="P26" s="32">
        <v>0.99615454393648983</v>
      </c>
    </row>
    <row r="27" spans="1:16" x14ac:dyDescent="0.25">
      <c r="A27" s="5">
        <v>1.144222799920162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12">
        <v>1</v>
      </c>
      <c r="H27" s="10">
        <v>1.8718021769015913</v>
      </c>
    </row>
    <row r="28" spans="1:16" x14ac:dyDescent="0.25">
      <c r="A28" s="5">
        <v>0.47623417899637172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12">
        <v>1</v>
      </c>
      <c r="H28" s="10">
        <v>-0.65392646740666394</v>
      </c>
    </row>
    <row r="29" spans="1:16" x14ac:dyDescent="0.25">
      <c r="A29" s="5">
        <v>1.8325814637483102</v>
      </c>
      <c r="B29" s="8">
        <v>0</v>
      </c>
      <c r="C29" s="8">
        <v>0</v>
      </c>
      <c r="D29" s="8">
        <v>0</v>
      </c>
      <c r="E29" s="8">
        <v>0</v>
      </c>
      <c r="F29" s="8">
        <v>1</v>
      </c>
      <c r="G29" s="12">
        <v>0</v>
      </c>
      <c r="H29" s="10">
        <v>3.358289880650879</v>
      </c>
    </row>
    <row r="30" spans="1:16" x14ac:dyDescent="0.25">
      <c r="A30" s="5">
        <v>0.29266961396282004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12">
        <v>1</v>
      </c>
      <c r="H30" s="10">
        <v>-0.9942522733438669</v>
      </c>
    </row>
    <row r="31" spans="1:16" x14ac:dyDescent="0.25">
      <c r="A31" s="5">
        <v>1.7457155307266483</v>
      </c>
      <c r="B31" s="8">
        <v>0</v>
      </c>
      <c r="C31" s="8">
        <v>0</v>
      </c>
      <c r="D31" s="8">
        <v>0</v>
      </c>
      <c r="E31" s="8">
        <v>0</v>
      </c>
      <c r="F31" s="8">
        <v>1</v>
      </c>
      <c r="G31" s="12">
        <v>0</v>
      </c>
      <c r="H31" s="10">
        <v>3.0713034604010652</v>
      </c>
    </row>
    <row r="32" spans="1:16" x14ac:dyDescent="0.25">
      <c r="A32" s="5">
        <v>1.6448050562713916</v>
      </c>
      <c r="B32" s="8">
        <v>0</v>
      </c>
      <c r="C32" s="8">
        <v>0</v>
      </c>
      <c r="D32" s="8">
        <v>0</v>
      </c>
      <c r="E32" s="8">
        <v>0</v>
      </c>
      <c r="F32" s="8">
        <v>1</v>
      </c>
      <c r="G32" s="12">
        <v>0</v>
      </c>
      <c r="H32" s="10">
        <v>2.9449651565003379</v>
      </c>
    </row>
    <row r="33" spans="1:8" x14ac:dyDescent="0.25">
      <c r="A33" s="5">
        <v>1.8562979903656263</v>
      </c>
      <c r="B33" s="8">
        <v>0</v>
      </c>
      <c r="C33" s="8">
        <v>0</v>
      </c>
      <c r="D33" s="8">
        <v>1</v>
      </c>
      <c r="E33" s="8">
        <v>0</v>
      </c>
      <c r="F33" s="8">
        <v>0</v>
      </c>
      <c r="G33" s="12">
        <v>0</v>
      </c>
      <c r="H33" s="10">
        <v>3.096029994869355</v>
      </c>
    </row>
    <row r="34" spans="1:8" x14ac:dyDescent="0.25">
      <c r="A34" s="5">
        <v>0.23901690047049992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12">
        <v>1</v>
      </c>
      <c r="H34" s="10">
        <v>-1.3470736479666092</v>
      </c>
    </row>
    <row r="35" spans="1:8" x14ac:dyDescent="0.25">
      <c r="A35" s="5">
        <v>1.1693813595563169</v>
      </c>
      <c r="B35" s="8">
        <v>0</v>
      </c>
      <c r="C35" s="8">
        <v>0</v>
      </c>
      <c r="D35" s="8">
        <v>0</v>
      </c>
      <c r="E35" s="8">
        <v>0</v>
      </c>
      <c r="F35" s="8">
        <v>1</v>
      </c>
      <c r="G35" s="12">
        <v>0</v>
      </c>
      <c r="H35" s="10">
        <v>1.6863989535702288</v>
      </c>
    </row>
    <row r="36" spans="1:8" x14ac:dyDescent="0.25">
      <c r="A36" s="5">
        <v>0.88376754016859504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12">
        <v>1</v>
      </c>
      <c r="H36" s="10">
        <v>1.1151415906193203</v>
      </c>
    </row>
    <row r="37" spans="1:8" x14ac:dyDescent="0.25">
      <c r="A37" s="5">
        <v>1.9050881545350582</v>
      </c>
      <c r="B37" s="8">
        <v>0</v>
      </c>
      <c r="C37" s="8">
        <v>0</v>
      </c>
      <c r="D37" s="8">
        <v>0</v>
      </c>
      <c r="E37" s="8">
        <v>0</v>
      </c>
      <c r="F37" s="8">
        <v>1</v>
      </c>
      <c r="G37" s="12">
        <v>0</v>
      </c>
      <c r="H37" s="10">
        <v>3.1463051320333655</v>
      </c>
    </row>
    <row r="38" spans="1:8" x14ac:dyDescent="0.25">
      <c r="A38" s="5">
        <v>0.494696241836107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12">
        <v>1</v>
      </c>
      <c r="H38" s="10">
        <v>-0.46203545959655867</v>
      </c>
    </row>
    <row r="39" spans="1:8" x14ac:dyDescent="0.25">
      <c r="A39" s="5">
        <v>1.4011829736136412</v>
      </c>
      <c r="B39" s="8">
        <v>0</v>
      </c>
      <c r="C39" s="8">
        <v>0</v>
      </c>
      <c r="D39" s="8">
        <v>0</v>
      </c>
      <c r="E39" s="8">
        <v>0</v>
      </c>
      <c r="F39" s="8">
        <v>1</v>
      </c>
      <c r="G39" s="12">
        <v>0</v>
      </c>
      <c r="H39" s="10">
        <v>2.3702437414678603</v>
      </c>
    </row>
    <row r="40" spans="1:8" x14ac:dyDescent="0.25">
      <c r="A40" s="5">
        <v>1.1908875647772805</v>
      </c>
      <c r="B40" s="8">
        <v>0</v>
      </c>
      <c r="C40" s="8">
        <v>0</v>
      </c>
      <c r="D40" s="8">
        <v>0</v>
      </c>
      <c r="E40" s="8">
        <v>1</v>
      </c>
      <c r="F40" s="8">
        <v>0</v>
      </c>
      <c r="G40" s="12">
        <v>0</v>
      </c>
      <c r="H40" s="10">
        <v>1.4255150742731719</v>
      </c>
    </row>
    <row r="41" spans="1:8" x14ac:dyDescent="0.25">
      <c r="A41" s="5">
        <v>1.8405496333974869</v>
      </c>
      <c r="B41" s="8">
        <v>0</v>
      </c>
      <c r="C41" s="8">
        <v>0</v>
      </c>
      <c r="D41" s="8">
        <v>0</v>
      </c>
      <c r="E41" s="8">
        <v>0</v>
      </c>
      <c r="F41" s="8">
        <v>1</v>
      </c>
      <c r="G41" s="12">
        <v>0</v>
      </c>
      <c r="H41" s="10">
        <v>3.0521126069900988</v>
      </c>
    </row>
    <row r="42" spans="1:8" x14ac:dyDescent="0.25">
      <c r="A42" s="5">
        <v>1.3083328196501789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12">
        <v>1</v>
      </c>
      <c r="H42" s="10">
        <v>2.1860512767380942</v>
      </c>
    </row>
    <row r="43" spans="1:8" x14ac:dyDescent="0.25">
      <c r="A43" s="5">
        <v>1.144222799920162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12">
        <v>1</v>
      </c>
      <c r="H43" s="10">
        <v>2.0082140323914683</v>
      </c>
    </row>
    <row r="44" spans="1:8" x14ac:dyDescent="0.25">
      <c r="A44" s="5">
        <v>2.0055258587296678</v>
      </c>
      <c r="B44" s="8">
        <v>0</v>
      </c>
      <c r="C44" s="8">
        <v>0</v>
      </c>
      <c r="D44" s="8">
        <v>0</v>
      </c>
      <c r="E44" s="8">
        <v>0</v>
      </c>
      <c r="F44" s="8">
        <v>1</v>
      </c>
      <c r="G44" s="12">
        <v>0</v>
      </c>
      <c r="H44" s="10">
        <v>3.874113432354926</v>
      </c>
    </row>
    <row r="45" spans="1:8" x14ac:dyDescent="0.25">
      <c r="A45" s="5">
        <v>2.0438143640366846</v>
      </c>
      <c r="B45" s="8">
        <v>0</v>
      </c>
      <c r="C45" s="8">
        <v>0</v>
      </c>
      <c r="D45" s="8">
        <v>0</v>
      </c>
      <c r="E45" s="8">
        <v>0</v>
      </c>
      <c r="F45" s="8">
        <v>1</v>
      </c>
      <c r="G45" s="12">
        <v>0</v>
      </c>
      <c r="H45" s="10">
        <v>3.802654468372781</v>
      </c>
    </row>
    <row r="46" spans="1:8" x14ac:dyDescent="0.25">
      <c r="A46" s="5">
        <v>1.5993875765805989</v>
      </c>
      <c r="B46" s="8">
        <v>0</v>
      </c>
      <c r="C46" s="8">
        <v>0</v>
      </c>
      <c r="D46" s="8">
        <v>0</v>
      </c>
      <c r="E46" s="8">
        <v>0</v>
      </c>
      <c r="F46" s="8">
        <v>1</v>
      </c>
      <c r="G46" s="12">
        <v>0</v>
      </c>
      <c r="H46" s="10">
        <v>2.6275629501895237</v>
      </c>
    </row>
    <row r="47" spans="1:8" x14ac:dyDescent="0.25">
      <c r="A47" s="5">
        <v>2.0579625100027119</v>
      </c>
      <c r="B47" s="8">
        <v>0</v>
      </c>
      <c r="C47" s="8">
        <v>0</v>
      </c>
      <c r="D47" s="8">
        <v>0</v>
      </c>
      <c r="E47" s="8">
        <v>0</v>
      </c>
      <c r="F47" s="8">
        <v>1</v>
      </c>
      <c r="G47" s="12">
        <v>0</v>
      </c>
      <c r="H47" s="10">
        <v>4.0345945578163267</v>
      </c>
    </row>
    <row r="48" spans="1:8" x14ac:dyDescent="0.25">
      <c r="A48" s="5">
        <v>0.41871033485818504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12">
        <v>1</v>
      </c>
      <c r="H48" s="10">
        <v>-0.16251892949777494</v>
      </c>
    </row>
    <row r="49" spans="1:8" x14ac:dyDescent="0.25">
      <c r="A49" s="5">
        <v>1.4929040961781488</v>
      </c>
      <c r="B49" s="8">
        <v>0</v>
      </c>
      <c r="C49" s="8">
        <v>0</v>
      </c>
      <c r="D49" s="8">
        <v>0</v>
      </c>
      <c r="E49" s="8">
        <v>0</v>
      </c>
      <c r="F49" s="8">
        <v>1</v>
      </c>
      <c r="G49" s="12">
        <v>0</v>
      </c>
      <c r="H49" s="10">
        <v>2.4265710727750367</v>
      </c>
    </row>
    <row r="50" spans="1:8" x14ac:dyDescent="0.25">
      <c r="A50" s="5">
        <v>0.87129336594341933</v>
      </c>
      <c r="B50" s="8">
        <v>0</v>
      </c>
      <c r="C50" s="8">
        <v>0</v>
      </c>
      <c r="D50" s="8">
        <v>0</v>
      </c>
      <c r="E50" s="8">
        <v>0</v>
      </c>
      <c r="F50" s="8">
        <v>1</v>
      </c>
      <c r="G50" s="12">
        <v>0</v>
      </c>
      <c r="H50" s="10">
        <v>0.44468582126144574</v>
      </c>
    </row>
    <row r="51" spans="1:8" x14ac:dyDescent="0.25">
      <c r="A51" s="5">
        <v>1.6233408176030919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12">
        <v>1</v>
      </c>
      <c r="H51" s="10">
        <v>3.1763857732472487</v>
      </c>
    </row>
    <row r="52" spans="1:8" x14ac:dyDescent="0.25">
      <c r="A52" s="5">
        <v>1.9315214116032138</v>
      </c>
      <c r="B52" s="8">
        <v>0</v>
      </c>
      <c r="C52" s="8">
        <v>0</v>
      </c>
      <c r="D52" s="8">
        <v>0</v>
      </c>
      <c r="E52" s="8">
        <v>0</v>
      </c>
      <c r="F52" s="8">
        <v>1</v>
      </c>
      <c r="G52" s="12">
        <v>0</v>
      </c>
      <c r="H52" s="10">
        <v>3.5675589188773804</v>
      </c>
    </row>
    <row r="53" spans="1:8" x14ac:dyDescent="0.25">
      <c r="A53" s="5">
        <v>1.4770487243883548</v>
      </c>
      <c r="B53" s="8">
        <v>0</v>
      </c>
      <c r="C53" s="8">
        <v>0</v>
      </c>
      <c r="D53" s="8">
        <v>0</v>
      </c>
      <c r="E53" s="8">
        <v>0</v>
      </c>
      <c r="F53" s="8">
        <v>1</v>
      </c>
      <c r="G53" s="12">
        <v>0</v>
      </c>
      <c r="H53" s="10">
        <v>2.0307763696985548</v>
      </c>
    </row>
    <row r="54" spans="1:8" x14ac:dyDescent="0.25">
      <c r="A54" s="5">
        <v>1.9768549529047348</v>
      </c>
      <c r="B54" s="8">
        <v>0</v>
      </c>
      <c r="C54" s="8">
        <v>0</v>
      </c>
      <c r="D54" s="8">
        <v>0</v>
      </c>
      <c r="E54" s="8">
        <v>0</v>
      </c>
      <c r="F54" s="8">
        <v>1</v>
      </c>
      <c r="G54" s="12">
        <v>0</v>
      </c>
      <c r="H54" s="10">
        <v>3.6589355777408641</v>
      </c>
    </row>
    <row r="55" spans="1:8" x14ac:dyDescent="0.25">
      <c r="A55" s="5">
        <v>1.747459210331475</v>
      </c>
      <c r="B55" s="8">
        <v>0</v>
      </c>
      <c r="C55" s="8">
        <v>0</v>
      </c>
      <c r="D55" s="8">
        <v>0</v>
      </c>
      <c r="E55" s="8">
        <v>0</v>
      </c>
      <c r="F55" s="8">
        <v>1</v>
      </c>
      <c r="G55" s="12">
        <v>0</v>
      </c>
      <c r="H55" s="10">
        <v>3.0887671395211802</v>
      </c>
    </row>
    <row r="56" spans="1:8" x14ac:dyDescent="0.25">
      <c r="A56" s="5">
        <v>0.52472852893498212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12">
        <v>1</v>
      </c>
      <c r="H56" s="10">
        <v>-0.43078291609245423</v>
      </c>
    </row>
    <row r="57" spans="1:8" x14ac:dyDescent="0.25">
      <c r="A57" s="5">
        <v>2.0831845279586703</v>
      </c>
      <c r="B57" s="8">
        <v>0</v>
      </c>
      <c r="C57" s="8">
        <v>0</v>
      </c>
      <c r="D57" s="8">
        <v>1</v>
      </c>
      <c r="E57" s="8">
        <v>0</v>
      </c>
      <c r="F57" s="8">
        <v>0</v>
      </c>
      <c r="G57" s="12">
        <v>0</v>
      </c>
      <c r="H57" s="10">
        <v>4.0140379308348759</v>
      </c>
    </row>
    <row r="58" spans="1:8" x14ac:dyDescent="0.25">
      <c r="A58" s="5">
        <v>0.82855181756614826</v>
      </c>
      <c r="B58" s="8">
        <v>0</v>
      </c>
      <c r="C58" s="8">
        <v>0</v>
      </c>
      <c r="D58" s="8">
        <v>0</v>
      </c>
      <c r="E58" s="8">
        <v>0</v>
      </c>
      <c r="F58" s="8">
        <v>1</v>
      </c>
      <c r="G58" s="12">
        <v>0</v>
      </c>
      <c r="H58" s="10">
        <v>0.35767444427181588</v>
      </c>
    </row>
    <row r="59" spans="1:8" x14ac:dyDescent="0.25">
      <c r="A59" s="5">
        <v>0.62057648772510998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12">
        <v>1</v>
      </c>
      <c r="H59" s="10">
        <v>0.131028262406404</v>
      </c>
    </row>
    <row r="60" spans="1:8" x14ac:dyDescent="0.25">
      <c r="A60" s="5">
        <v>0.92821930273942876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12">
        <v>1</v>
      </c>
      <c r="H60" s="10">
        <v>1.1314021114911006</v>
      </c>
    </row>
    <row r="61" spans="1:8" x14ac:dyDescent="0.25">
      <c r="A61" s="5">
        <v>1.1631508098056809</v>
      </c>
      <c r="B61" s="8">
        <v>1</v>
      </c>
      <c r="C61" s="8">
        <v>0</v>
      </c>
      <c r="D61" s="8">
        <v>0</v>
      </c>
      <c r="E61" s="8">
        <v>0</v>
      </c>
      <c r="F61" s="8">
        <v>0</v>
      </c>
      <c r="G61" s="12">
        <v>0</v>
      </c>
      <c r="H61" s="10">
        <v>1.1474024528375417</v>
      </c>
    </row>
    <row r="62" spans="1:8" x14ac:dyDescent="0.25">
      <c r="A62" s="5">
        <v>2.3105532626432224</v>
      </c>
      <c r="B62" s="8">
        <v>0</v>
      </c>
      <c r="C62" s="8">
        <v>0</v>
      </c>
      <c r="D62" s="8">
        <v>0</v>
      </c>
      <c r="E62" s="8">
        <v>0</v>
      </c>
      <c r="F62" s="8">
        <v>1</v>
      </c>
      <c r="G62" s="12">
        <v>0</v>
      </c>
      <c r="H62" s="10">
        <v>4.7147418224173823</v>
      </c>
    </row>
    <row r="63" spans="1:8" x14ac:dyDescent="0.25">
      <c r="A63" s="5">
        <v>0.90016134994427144</v>
      </c>
      <c r="B63" s="8">
        <v>0</v>
      </c>
      <c r="C63" s="8">
        <v>0</v>
      </c>
      <c r="D63" s="8">
        <v>0</v>
      </c>
      <c r="E63" s="8">
        <v>0</v>
      </c>
      <c r="F63" s="8">
        <v>1</v>
      </c>
      <c r="G63" s="12">
        <v>0</v>
      </c>
      <c r="H63" s="10">
        <v>0.81977983149331135</v>
      </c>
    </row>
    <row r="64" spans="1:8" x14ac:dyDescent="0.25">
      <c r="A64" s="5">
        <v>0.93609335917033476</v>
      </c>
      <c r="B64" s="8">
        <v>0</v>
      </c>
      <c r="C64" s="8">
        <v>0</v>
      </c>
      <c r="D64" s="8">
        <v>0</v>
      </c>
      <c r="E64" s="8">
        <v>0</v>
      </c>
      <c r="F64" s="8">
        <v>1</v>
      </c>
      <c r="G64" s="12">
        <v>0</v>
      </c>
      <c r="H64" s="10">
        <v>0.16551443847757333</v>
      </c>
    </row>
    <row r="65" spans="1:8" x14ac:dyDescent="0.25">
      <c r="A65" s="5">
        <v>2.2782924004250011</v>
      </c>
      <c r="B65" s="8">
        <v>0</v>
      </c>
      <c r="C65" s="8">
        <v>0</v>
      </c>
      <c r="D65" s="8">
        <v>0</v>
      </c>
      <c r="E65" s="8">
        <v>0</v>
      </c>
      <c r="F65" s="8">
        <v>1</v>
      </c>
      <c r="G65" s="12">
        <v>0</v>
      </c>
      <c r="H65" s="10">
        <v>4.2971493425407798</v>
      </c>
    </row>
    <row r="66" spans="1:8" x14ac:dyDescent="0.25">
      <c r="A66" s="5">
        <v>2.145931282948669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12">
        <v>1</v>
      </c>
      <c r="H66" s="10">
        <v>4.6932726342096371</v>
      </c>
    </row>
    <row r="67" spans="1:8" x14ac:dyDescent="0.25">
      <c r="A67" s="5">
        <v>0.92821930273942876</v>
      </c>
      <c r="B67" s="8">
        <v>0</v>
      </c>
      <c r="C67" s="8">
        <v>0</v>
      </c>
      <c r="D67" s="8">
        <v>1</v>
      </c>
      <c r="E67" s="8">
        <v>0</v>
      </c>
      <c r="F67" s="8">
        <v>0</v>
      </c>
      <c r="G67" s="12">
        <v>0</v>
      </c>
      <c r="H67" s="10">
        <v>0.77472716755236815</v>
      </c>
    </row>
    <row r="68" spans="1:8" x14ac:dyDescent="0.25">
      <c r="A68" s="5">
        <v>1.925707441737794</v>
      </c>
      <c r="B68" s="8">
        <v>0</v>
      </c>
      <c r="C68" s="8">
        <v>0</v>
      </c>
      <c r="D68" s="8">
        <v>0</v>
      </c>
      <c r="E68" s="8">
        <v>0</v>
      </c>
      <c r="F68" s="8">
        <v>1</v>
      </c>
      <c r="G68" s="12">
        <v>0</v>
      </c>
      <c r="H68" s="10">
        <v>3.2495989975110415</v>
      </c>
    </row>
    <row r="69" spans="1:8" x14ac:dyDescent="0.25">
      <c r="A69" s="5">
        <v>2.2481289071979869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12">
        <v>0</v>
      </c>
      <c r="H69" s="10">
        <v>4.2304767365466809</v>
      </c>
    </row>
    <row r="70" spans="1:8" x14ac:dyDescent="0.25">
      <c r="A70" s="5">
        <v>1.0750024230289761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12">
        <v>1</v>
      </c>
      <c r="H70" s="10">
        <v>1.5789787049493917</v>
      </c>
    </row>
    <row r="71" spans="1:8" x14ac:dyDescent="0.25">
      <c r="A71" s="5">
        <v>2.192770226986839</v>
      </c>
      <c r="B71" s="8">
        <v>0</v>
      </c>
      <c r="C71" s="8">
        <v>0</v>
      </c>
      <c r="D71" s="8">
        <v>0</v>
      </c>
      <c r="E71" s="8">
        <v>0</v>
      </c>
      <c r="F71" s="8">
        <v>1</v>
      </c>
      <c r="G71" s="12">
        <v>0</v>
      </c>
      <c r="H71" s="10">
        <v>4.0393602538893409</v>
      </c>
    </row>
    <row r="72" spans="1:8" x14ac:dyDescent="0.25">
      <c r="A72" s="5">
        <v>0.90016134994427144</v>
      </c>
      <c r="B72" s="8">
        <v>0</v>
      </c>
      <c r="C72" s="8">
        <v>0</v>
      </c>
      <c r="D72" s="8">
        <v>0</v>
      </c>
      <c r="E72" s="8">
        <v>1</v>
      </c>
      <c r="F72" s="8">
        <v>0</v>
      </c>
      <c r="G72" s="12">
        <v>0</v>
      </c>
      <c r="H72" s="10">
        <v>0.62057648772510998</v>
      </c>
    </row>
    <row r="73" spans="1:8" x14ac:dyDescent="0.25">
      <c r="A73" s="5">
        <v>2.3933394562625097</v>
      </c>
      <c r="B73" s="8">
        <v>0</v>
      </c>
      <c r="C73" s="8">
        <v>0</v>
      </c>
      <c r="D73" s="8">
        <v>0</v>
      </c>
      <c r="E73" s="8">
        <v>0</v>
      </c>
      <c r="F73" s="8">
        <v>1</v>
      </c>
      <c r="G73" s="12">
        <v>0</v>
      </c>
      <c r="H73" s="10">
        <v>4.9687710899975572</v>
      </c>
    </row>
    <row r="74" spans="1:8" x14ac:dyDescent="0.25">
      <c r="A74" s="5">
        <v>2.3570732782781154</v>
      </c>
      <c r="B74" s="8">
        <v>0</v>
      </c>
      <c r="C74" s="8">
        <v>0</v>
      </c>
      <c r="D74" s="8">
        <v>0</v>
      </c>
      <c r="E74" s="8">
        <v>0</v>
      </c>
      <c r="F74" s="8">
        <v>1</v>
      </c>
      <c r="G74" s="12">
        <v>0</v>
      </c>
      <c r="H74" s="10">
        <v>4.8218931694993783</v>
      </c>
    </row>
    <row r="75" spans="1:8" x14ac:dyDescent="0.25">
      <c r="A75" s="5">
        <v>0.81093021621632877</v>
      </c>
      <c r="B75" s="8">
        <v>0</v>
      </c>
      <c r="C75" s="8">
        <v>0</v>
      </c>
      <c r="D75" s="8">
        <v>1</v>
      </c>
      <c r="E75" s="8">
        <v>0</v>
      </c>
      <c r="F75" s="8">
        <v>0</v>
      </c>
      <c r="G75" s="12">
        <v>0</v>
      </c>
      <c r="H75" s="10">
        <v>0.66782937257565544</v>
      </c>
    </row>
    <row r="76" spans="1:8" x14ac:dyDescent="0.25">
      <c r="A76" s="5">
        <v>2.3263016196113617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12">
        <v>1</v>
      </c>
      <c r="H76" s="10">
        <v>4.7724627037622858</v>
      </c>
    </row>
    <row r="77" spans="1:8" x14ac:dyDescent="0.25">
      <c r="A77" s="5">
        <v>0.68813463873640102</v>
      </c>
      <c r="B77" s="8">
        <v>0</v>
      </c>
      <c r="C77" s="8">
        <v>0</v>
      </c>
      <c r="D77" s="8">
        <v>0</v>
      </c>
      <c r="E77" s="8">
        <v>1</v>
      </c>
      <c r="F77" s="8">
        <v>0</v>
      </c>
      <c r="G77" s="12">
        <v>0</v>
      </c>
      <c r="H77" s="10">
        <v>0.34358970439007686</v>
      </c>
    </row>
    <row r="78" spans="1:8" x14ac:dyDescent="0.25">
      <c r="A78" s="5">
        <v>1.1216775615991057</v>
      </c>
      <c r="B78" s="8">
        <v>0</v>
      </c>
      <c r="C78" s="8">
        <v>0</v>
      </c>
      <c r="D78" s="8">
        <v>1</v>
      </c>
      <c r="E78" s="8">
        <v>0</v>
      </c>
      <c r="F78" s="8">
        <v>0</v>
      </c>
      <c r="G78" s="12">
        <v>0</v>
      </c>
      <c r="H78" s="10">
        <v>1.358409157630355</v>
      </c>
    </row>
    <row r="79" spans="1:8" x14ac:dyDescent="0.25">
      <c r="A79" s="5">
        <v>1.6770965609079151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12">
        <v>1</v>
      </c>
      <c r="H79" s="10">
        <v>3.2200751054436827</v>
      </c>
    </row>
    <row r="80" spans="1:8" x14ac:dyDescent="0.25">
      <c r="A80" s="5">
        <v>0.5709795465857378</v>
      </c>
      <c r="B80" s="8">
        <v>0</v>
      </c>
      <c r="C80" s="8">
        <v>0</v>
      </c>
      <c r="D80" s="8">
        <v>0</v>
      </c>
      <c r="E80" s="8">
        <v>1</v>
      </c>
      <c r="F80" s="8">
        <v>0</v>
      </c>
      <c r="G80" s="12">
        <v>0</v>
      </c>
      <c r="H80" s="10">
        <v>-0.13926206733350766</v>
      </c>
    </row>
    <row r="81" spans="1:8" x14ac:dyDescent="0.25">
      <c r="A81" s="5">
        <v>2.0122327919863858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12">
        <v>0</v>
      </c>
      <c r="H81" s="10">
        <v>3.6195293759791429</v>
      </c>
    </row>
    <row r="82" spans="1:8" x14ac:dyDescent="0.25">
      <c r="A82" s="5">
        <v>2.1210632163706555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12">
        <v>0</v>
      </c>
      <c r="H82" s="10">
        <v>3.8351419610921882</v>
      </c>
    </row>
    <row r="83" spans="1:8" x14ac:dyDescent="0.25">
      <c r="A83" s="5">
        <v>1.1281710909096541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12">
        <v>1</v>
      </c>
      <c r="H83" s="10">
        <v>1.706564623164823</v>
      </c>
    </row>
    <row r="84" spans="1:8" x14ac:dyDescent="0.25">
      <c r="A84" s="5">
        <v>0.57661336430399379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12">
        <v>1</v>
      </c>
      <c r="H84" s="10">
        <v>-0.2744368457017603</v>
      </c>
    </row>
    <row r="85" spans="1:8" x14ac:dyDescent="0.25">
      <c r="A85" s="5">
        <v>1.5686159179138452</v>
      </c>
      <c r="B85" s="8">
        <v>0</v>
      </c>
      <c r="C85" s="8">
        <v>0</v>
      </c>
      <c r="D85" s="8">
        <v>0</v>
      </c>
      <c r="E85" s="8">
        <v>1</v>
      </c>
      <c r="F85" s="8">
        <v>0</v>
      </c>
      <c r="G85" s="12">
        <v>0</v>
      </c>
      <c r="H85" s="10">
        <v>2.7549337870010606</v>
      </c>
    </row>
    <row r="86" spans="1:8" x14ac:dyDescent="0.25">
      <c r="A86" s="5">
        <v>0.51879379341516751</v>
      </c>
      <c r="B86" s="8">
        <v>0</v>
      </c>
      <c r="C86" s="8">
        <v>0</v>
      </c>
      <c r="D86" s="8">
        <v>0</v>
      </c>
      <c r="E86" s="8">
        <v>1</v>
      </c>
      <c r="F86" s="8">
        <v>0</v>
      </c>
      <c r="G86" s="12">
        <v>0</v>
      </c>
      <c r="H86" s="10">
        <v>-0.2876820724517809</v>
      </c>
    </row>
    <row r="87" spans="1:8" x14ac:dyDescent="0.25">
      <c r="A87" s="5">
        <v>1.6882490928583902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12">
        <v>1</v>
      </c>
      <c r="H87" s="10">
        <v>3.5590554662777358</v>
      </c>
    </row>
    <row r="88" spans="1:8" x14ac:dyDescent="0.25">
      <c r="A88" s="5">
        <v>2.0438143640366846</v>
      </c>
      <c r="B88" s="8">
        <v>0</v>
      </c>
      <c r="C88" s="8">
        <v>0</v>
      </c>
      <c r="D88" s="8">
        <v>0</v>
      </c>
      <c r="E88" s="8">
        <v>0</v>
      </c>
      <c r="F88" s="8">
        <v>1</v>
      </c>
      <c r="G88" s="12">
        <v>0</v>
      </c>
      <c r="H88" s="10">
        <v>3.5245942598060802</v>
      </c>
    </row>
    <row r="89" spans="1:8" x14ac:dyDescent="0.25">
      <c r="A89" s="5">
        <v>1.7867469274045107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12">
        <v>1</v>
      </c>
      <c r="H89" s="10">
        <v>3.9950765605634317</v>
      </c>
    </row>
    <row r="90" spans="1:8" x14ac:dyDescent="0.25">
      <c r="A90" s="5">
        <v>0.636576829071551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12">
        <v>1</v>
      </c>
      <c r="H90" s="10">
        <v>0.32208349916911322</v>
      </c>
    </row>
    <row r="91" spans="1:8" x14ac:dyDescent="0.25">
      <c r="A91" s="5">
        <v>0.53062825106217038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12">
        <v>1</v>
      </c>
      <c r="H91" s="10">
        <v>-0.30110509278392161</v>
      </c>
    </row>
    <row r="92" spans="1:8" x14ac:dyDescent="0.25">
      <c r="A92" s="5">
        <v>1.3887912413184778</v>
      </c>
      <c r="B92" s="8">
        <v>0</v>
      </c>
      <c r="C92" s="8">
        <v>0</v>
      </c>
      <c r="D92" s="8">
        <v>0</v>
      </c>
      <c r="E92" s="8">
        <v>0</v>
      </c>
      <c r="F92" s="8">
        <v>1</v>
      </c>
      <c r="G92" s="12">
        <v>0</v>
      </c>
      <c r="H92" s="10">
        <v>1.951608170169951</v>
      </c>
    </row>
    <row r="93" spans="1:8" x14ac:dyDescent="0.25">
      <c r="A93" s="5">
        <v>1.9315214116032138</v>
      </c>
      <c r="B93" s="8">
        <v>0</v>
      </c>
      <c r="C93" s="8">
        <v>0</v>
      </c>
      <c r="D93" s="8">
        <v>1</v>
      </c>
      <c r="E93" s="8">
        <v>0</v>
      </c>
      <c r="F93" s="8">
        <v>0</v>
      </c>
      <c r="G93" s="12">
        <v>0</v>
      </c>
      <c r="H93" s="10">
        <v>3.4381719844535166</v>
      </c>
    </row>
    <row r="94" spans="1:8" x14ac:dyDescent="0.25">
      <c r="A94" s="5">
        <v>2.0228711901914416</v>
      </c>
      <c r="B94" s="8">
        <v>0</v>
      </c>
      <c r="C94" s="8">
        <v>0</v>
      </c>
      <c r="D94" s="8">
        <v>1</v>
      </c>
      <c r="E94" s="8">
        <v>0</v>
      </c>
      <c r="F94" s="8">
        <v>0</v>
      </c>
      <c r="G94" s="12">
        <v>0</v>
      </c>
      <c r="H94" s="10">
        <v>3.6790816116338254</v>
      </c>
    </row>
    <row r="95" spans="1:8" x14ac:dyDescent="0.25">
      <c r="A95" s="5">
        <v>1.8421356765531218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12">
        <v>1</v>
      </c>
      <c r="H95" s="10">
        <v>4.0167433161985491</v>
      </c>
    </row>
    <row r="96" spans="1:8" x14ac:dyDescent="0.25">
      <c r="A96" s="5">
        <v>0.78845736036427028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12">
        <v>1</v>
      </c>
      <c r="H96" s="10">
        <v>0.62593843086649537</v>
      </c>
    </row>
    <row r="97" spans="1:8" x14ac:dyDescent="0.25">
      <c r="A97" s="5">
        <v>1.7155981082624909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12">
        <v>1</v>
      </c>
      <c r="H97" s="10">
        <v>3.3864220960800009</v>
      </c>
    </row>
    <row r="98" spans="1:8" x14ac:dyDescent="0.25">
      <c r="A98" s="5">
        <v>1.4085449700547104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12">
        <v>1</v>
      </c>
      <c r="H98" s="10">
        <v>2.5486636155907512</v>
      </c>
    </row>
    <row r="99" spans="1:8" x14ac:dyDescent="0.25">
      <c r="A99" s="5">
        <v>2.259677591982769</v>
      </c>
      <c r="B99" s="8">
        <v>0</v>
      </c>
      <c r="C99" s="8">
        <v>0</v>
      </c>
      <c r="D99" s="8">
        <v>0</v>
      </c>
      <c r="E99" s="8">
        <v>0</v>
      </c>
      <c r="F99" s="8">
        <v>1</v>
      </c>
      <c r="G99" s="12">
        <v>0</v>
      </c>
      <c r="H99" s="10">
        <v>4.2234704314301892</v>
      </c>
    </row>
    <row r="100" spans="1:8" x14ac:dyDescent="0.25">
      <c r="A100" s="5">
        <v>1.5129270120532565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12">
        <v>1</v>
      </c>
      <c r="H100" s="10">
        <v>3.1805507105465329</v>
      </c>
    </row>
    <row r="101" spans="1:8" x14ac:dyDescent="0.25">
      <c r="A101" s="5">
        <v>1.3323660190943349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12">
        <v>0</v>
      </c>
      <c r="H101" s="10">
        <v>1.9600947840472698</v>
      </c>
    </row>
    <row r="102" spans="1:8" x14ac:dyDescent="0.25">
      <c r="A102" s="5">
        <v>0.86288995514703981</v>
      </c>
      <c r="B102" s="8">
        <v>0</v>
      </c>
      <c r="C102" s="8">
        <v>0</v>
      </c>
      <c r="D102" s="8">
        <v>0</v>
      </c>
      <c r="E102" s="8">
        <v>1</v>
      </c>
      <c r="F102" s="8">
        <v>0</v>
      </c>
      <c r="G102" s="12">
        <v>0</v>
      </c>
      <c r="H102" s="10">
        <v>0.55388511322643763</v>
      </c>
    </row>
    <row r="103" spans="1:8" x14ac:dyDescent="0.25">
      <c r="A103" s="5">
        <v>1.3110318766193438</v>
      </c>
      <c r="B103" s="8">
        <v>1</v>
      </c>
      <c r="C103" s="8">
        <v>0</v>
      </c>
      <c r="D103" s="8">
        <v>0</v>
      </c>
      <c r="E103" s="8">
        <v>0</v>
      </c>
      <c r="F103" s="8">
        <v>0</v>
      </c>
      <c r="G103" s="12">
        <v>0</v>
      </c>
      <c r="H103" s="10">
        <v>1.3711807233098425</v>
      </c>
    </row>
    <row r="104" spans="1:8" x14ac:dyDescent="0.25">
      <c r="A104" s="5">
        <v>2.0241930674493576</v>
      </c>
      <c r="B104" s="8">
        <v>0</v>
      </c>
      <c r="C104" s="8">
        <v>0</v>
      </c>
      <c r="D104" s="8">
        <v>0</v>
      </c>
      <c r="E104" s="8">
        <v>0</v>
      </c>
      <c r="F104" s="8">
        <v>1</v>
      </c>
      <c r="G104" s="12">
        <v>0</v>
      </c>
      <c r="H104" s="10">
        <v>3.7309806301325716</v>
      </c>
    </row>
    <row r="105" spans="1:8" x14ac:dyDescent="0.25">
      <c r="A105" s="5">
        <v>0.75612197972133366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12">
        <v>1</v>
      </c>
      <c r="H105" s="10">
        <v>0.59883650108870401</v>
      </c>
    </row>
    <row r="106" spans="1:8" x14ac:dyDescent="0.25">
      <c r="A106" s="5">
        <v>0.58778666490211906</v>
      </c>
      <c r="B106" s="8">
        <v>0</v>
      </c>
      <c r="C106" s="8">
        <v>0</v>
      </c>
      <c r="D106" s="8">
        <v>1</v>
      </c>
      <c r="E106" s="8">
        <v>0</v>
      </c>
      <c r="F106" s="8">
        <v>0</v>
      </c>
      <c r="G106" s="12">
        <v>0</v>
      </c>
      <c r="H106" s="10">
        <v>-1.0050335853501451E-2</v>
      </c>
    </row>
    <row r="107" spans="1:8" x14ac:dyDescent="0.25">
      <c r="A107" s="5">
        <v>0.63127177684185776</v>
      </c>
      <c r="B107" s="8">
        <v>0</v>
      </c>
      <c r="C107" s="8">
        <v>0</v>
      </c>
      <c r="D107" s="8">
        <v>0</v>
      </c>
      <c r="E107" s="8">
        <v>1</v>
      </c>
      <c r="F107" s="8">
        <v>0</v>
      </c>
      <c r="G107" s="12">
        <v>0</v>
      </c>
      <c r="H107" s="10">
        <v>0.21511137961694549</v>
      </c>
    </row>
    <row r="108" spans="1:8" x14ac:dyDescent="0.25">
      <c r="A108" s="5">
        <v>0.26236426446749106</v>
      </c>
      <c r="B108" s="8">
        <v>0</v>
      </c>
      <c r="C108" s="8">
        <v>0</v>
      </c>
      <c r="D108" s="8">
        <v>0</v>
      </c>
      <c r="E108" s="8">
        <v>1</v>
      </c>
      <c r="F108" s="8">
        <v>0</v>
      </c>
      <c r="G108" s="12">
        <v>0</v>
      </c>
      <c r="H108" s="10">
        <v>-1.1711829815029451</v>
      </c>
    </row>
    <row r="109" spans="1:8" x14ac:dyDescent="0.25">
      <c r="A109" s="5">
        <v>0.87546873735389985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12">
        <v>1</v>
      </c>
      <c r="H109" s="10">
        <v>0.9242589015233319</v>
      </c>
    </row>
    <row r="110" spans="1:8" x14ac:dyDescent="0.25">
      <c r="A110" s="5">
        <v>-0.4780358009429998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12">
        <v>0</v>
      </c>
      <c r="H110" s="10">
        <v>-3.2188758248682006</v>
      </c>
    </row>
    <row r="111" spans="1:8" x14ac:dyDescent="0.25">
      <c r="A111" s="5">
        <v>0.68309684470644383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12">
        <v>1</v>
      </c>
      <c r="H111" s="10">
        <v>0.21511137961694549</v>
      </c>
    </row>
    <row r="112" spans="1:8" x14ac:dyDescent="0.25">
      <c r="A112" s="5">
        <v>2.0135687975291283</v>
      </c>
      <c r="B112" s="8">
        <v>0</v>
      </c>
      <c r="C112" s="8">
        <v>0</v>
      </c>
      <c r="D112" s="8">
        <v>0</v>
      </c>
      <c r="E112" s="8">
        <v>0</v>
      </c>
      <c r="F112" s="8">
        <v>1</v>
      </c>
      <c r="G112" s="12">
        <v>0</v>
      </c>
      <c r="H112" s="10">
        <v>3.6993247119754749</v>
      </c>
    </row>
    <row r="113" spans="1:8" x14ac:dyDescent="0.25">
      <c r="A113" s="5">
        <v>2.3504224224082058</v>
      </c>
      <c r="B113" s="8">
        <v>0</v>
      </c>
      <c r="C113" s="8">
        <v>0</v>
      </c>
      <c r="D113" s="8">
        <v>0</v>
      </c>
      <c r="E113" s="8">
        <v>0</v>
      </c>
      <c r="F113" s="8">
        <v>1</v>
      </c>
      <c r="G113" s="12">
        <v>0</v>
      </c>
      <c r="H113" s="10">
        <v>4.603468739348334</v>
      </c>
    </row>
    <row r="114" spans="1:8" x14ac:dyDescent="0.25">
      <c r="A114" s="5">
        <v>1.3686394258811698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12">
        <v>1</v>
      </c>
      <c r="H114" s="10">
        <v>2.1894163948884078</v>
      </c>
    </row>
    <row r="115" spans="1:8" x14ac:dyDescent="0.25">
      <c r="A115" s="5">
        <v>0.45107561936021673</v>
      </c>
      <c r="B115" s="8">
        <v>0</v>
      </c>
      <c r="C115" s="8">
        <v>0</v>
      </c>
      <c r="D115" s="8">
        <v>0</v>
      </c>
      <c r="E115" s="8">
        <v>1</v>
      </c>
      <c r="F115" s="8">
        <v>0</v>
      </c>
      <c r="G115" s="12">
        <v>0</v>
      </c>
      <c r="H115" s="10">
        <v>-0.61618613942381695</v>
      </c>
    </row>
    <row r="116" spans="1:8" x14ac:dyDescent="0.25">
      <c r="A116" s="5">
        <v>0.5709795465857378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12">
        <v>1</v>
      </c>
      <c r="H116" s="10">
        <v>0.15700374880966469</v>
      </c>
    </row>
    <row r="117" spans="1:8" x14ac:dyDescent="0.25">
      <c r="A117" s="5">
        <v>0.43178241642553783</v>
      </c>
      <c r="B117" s="8">
        <v>0</v>
      </c>
      <c r="C117" s="8">
        <v>0</v>
      </c>
      <c r="D117" s="8">
        <v>0</v>
      </c>
      <c r="E117" s="8">
        <v>1</v>
      </c>
      <c r="F117" s="8">
        <v>0</v>
      </c>
      <c r="G117" s="12">
        <v>0</v>
      </c>
      <c r="H117" s="10">
        <v>-1.5141277326297755</v>
      </c>
    </row>
    <row r="118" spans="1:8" x14ac:dyDescent="0.25">
      <c r="A118" s="5">
        <v>0.72754860727727766</v>
      </c>
      <c r="B118" s="8">
        <v>0</v>
      </c>
      <c r="C118" s="8">
        <v>0</v>
      </c>
      <c r="D118" s="8">
        <v>1</v>
      </c>
      <c r="E118" s="8">
        <v>0</v>
      </c>
      <c r="F118" s="8">
        <v>0</v>
      </c>
      <c r="G118" s="12">
        <v>0</v>
      </c>
      <c r="H118" s="10">
        <v>-0.12783337150988489</v>
      </c>
    </row>
    <row r="119" spans="1:8" x14ac:dyDescent="0.25">
      <c r="A119" s="5">
        <v>0.41871033485818504</v>
      </c>
      <c r="B119" s="8">
        <v>0</v>
      </c>
      <c r="C119" s="8">
        <v>0</v>
      </c>
      <c r="D119" s="8">
        <v>0</v>
      </c>
      <c r="E119" s="8">
        <v>1</v>
      </c>
      <c r="F119" s="8">
        <v>0</v>
      </c>
      <c r="G119" s="12">
        <v>0</v>
      </c>
      <c r="H119" s="10">
        <v>-0.82098055206983023</v>
      </c>
    </row>
    <row r="120" spans="1:8" x14ac:dyDescent="0.25">
      <c r="A120" s="5">
        <v>2.3253245799635351</v>
      </c>
      <c r="B120" s="8">
        <v>0</v>
      </c>
      <c r="C120" s="8">
        <v>0</v>
      </c>
      <c r="D120" s="8">
        <v>0</v>
      </c>
      <c r="E120" s="8">
        <v>0</v>
      </c>
      <c r="F120" s="8">
        <v>1</v>
      </c>
      <c r="G120" s="12">
        <v>0</v>
      </c>
      <c r="H120" s="10">
        <v>4.3771397131004868</v>
      </c>
    </row>
    <row r="121" spans="1:8" x14ac:dyDescent="0.25">
      <c r="A121" s="5">
        <v>0.90421815063988586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12">
        <v>1</v>
      </c>
      <c r="H121" s="10">
        <v>1.2237754316221157</v>
      </c>
    </row>
    <row r="122" spans="1:8" x14ac:dyDescent="0.25">
      <c r="A122" s="5">
        <v>1.7387102481382397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12">
        <v>1</v>
      </c>
      <c r="H122" s="10">
        <v>3.695606774863363</v>
      </c>
    </row>
    <row r="123" spans="1:8" x14ac:dyDescent="0.25">
      <c r="A123" s="5">
        <v>0.67803354274989713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12">
        <v>1</v>
      </c>
      <c r="H123" s="10">
        <v>0.26236426446749106</v>
      </c>
    </row>
    <row r="124" spans="1:8" x14ac:dyDescent="0.25">
      <c r="A124" s="5">
        <v>1.7817091333745536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12">
        <v>1</v>
      </c>
      <c r="H124" s="10">
        <v>3.755369195382769</v>
      </c>
    </row>
    <row r="125" spans="1:8" x14ac:dyDescent="0.25">
      <c r="A125" s="5">
        <v>0.35065687161316933</v>
      </c>
      <c r="B125" s="8">
        <v>0</v>
      </c>
      <c r="C125" s="8">
        <v>0</v>
      </c>
      <c r="D125" s="8">
        <v>0</v>
      </c>
      <c r="E125" s="8">
        <v>1</v>
      </c>
      <c r="F125" s="8">
        <v>0</v>
      </c>
      <c r="G125" s="12">
        <v>0</v>
      </c>
      <c r="H125" s="10">
        <v>-1.1086626245216111</v>
      </c>
    </row>
    <row r="126" spans="1:8" x14ac:dyDescent="0.25">
      <c r="A126" s="5">
        <v>1.1314021114911006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12">
        <v>1</v>
      </c>
      <c r="H126" s="10">
        <v>1.4747630091074988</v>
      </c>
    </row>
    <row r="127" spans="1:8" x14ac:dyDescent="0.25">
      <c r="A127" s="5">
        <v>1.5560371357069851</v>
      </c>
      <c r="B127" s="8">
        <v>0</v>
      </c>
      <c r="C127" s="8">
        <v>0</v>
      </c>
      <c r="D127" s="8">
        <v>0</v>
      </c>
      <c r="E127" s="8">
        <v>1</v>
      </c>
      <c r="F127" s="8">
        <v>0</v>
      </c>
      <c r="G127" s="12">
        <v>0</v>
      </c>
      <c r="H127" s="10">
        <v>2.5030739537434492</v>
      </c>
    </row>
    <row r="128" spans="1:8" x14ac:dyDescent="0.25">
      <c r="A128" s="5">
        <v>0.46373401623214022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12">
        <v>1</v>
      </c>
      <c r="H128" s="10">
        <v>-0.15082288973458366</v>
      </c>
    </row>
    <row r="129" spans="1:8" x14ac:dyDescent="0.25">
      <c r="A129" s="5">
        <v>1.1939224684724346</v>
      </c>
      <c r="B129" s="8">
        <v>0</v>
      </c>
      <c r="C129" s="8">
        <v>0</v>
      </c>
      <c r="D129" s="8">
        <v>1</v>
      </c>
      <c r="E129" s="8">
        <v>0</v>
      </c>
      <c r="F129" s="8">
        <v>0</v>
      </c>
      <c r="G129" s="12">
        <v>0</v>
      </c>
      <c r="H129" s="10">
        <v>1.3029127521808397</v>
      </c>
    </row>
    <row r="130" spans="1:8" x14ac:dyDescent="0.25">
      <c r="A130" s="5">
        <v>1.6193882432872684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12">
        <v>1</v>
      </c>
      <c r="H130" s="10">
        <v>3.2433732964685884</v>
      </c>
    </row>
    <row r="131" spans="1:8" x14ac:dyDescent="0.25">
      <c r="A131" s="5">
        <v>0.81977983149331135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12">
        <v>1</v>
      </c>
      <c r="H131" s="10">
        <v>0.494696241836107</v>
      </c>
    </row>
    <row r="132" spans="1:8" x14ac:dyDescent="0.25">
      <c r="A132" s="5">
        <v>0.27763173659827955</v>
      </c>
      <c r="B132" s="8">
        <v>0</v>
      </c>
      <c r="C132" s="8">
        <v>0</v>
      </c>
      <c r="D132" s="8">
        <v>0</v>
      </c>
      <c r="E132" s="8">
        <v>1</v>
      </c>
      <c r="F132" s="8">
        <v>0</v>
      </c>
      <c r="G132" s="12">
        <v>0</v>
      </c>
      <c r="H132" s="10">
        <v>-1.4696759700589417</v>
      </c>
    </row>
    <row r="133" spans="1:8" x14ac:dyDescent="0.25">
      <c r="A133" s="5">
        <v>2.4060438013622756</v>
      </c>
      <c r="B133" s="8">
        <v>0</v>
      </c>
      <c r="C133" s="8">
        <v>0</v>
      </c>
      <c r="D133" s="8">
        <v>0</v>
      </c>
      <c r="E133" s="8">
        <v>0</v>
      </c>
      <c r="F133" s="8">
        <v>1</v>
      </c>
      <c r="G133" s="12">
        <v>0</v>
      </c>
      <c r="H133" s="10">
        <v>4.6838889406994824</v>
      </c>
    </row>
    <row r="134" spans="1:8" x14ac:dyDescent="0.25">
      <c r="A134" s="5">
        <v>1.205970806988609</v>
      </c>
      <c r="B134" s="8">
        <v>0</v>
      </c>
      <c r="C134" s="8">
        <v>0</v>
      </c>
      <c r="D134" s="8">
        <v>1</v>
      </c>
      <c r="E134" s="8">
        <v>0</v>
      </c>
      <c r="F134" s="8">
        <v>0</v>
      </c>
      <c r="G134" s="8">
        <v>0</v>
      </c>
      <c r="H134" s="10">
        <v>1.3083328196501789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D463-B4BE-46CD-8EC4-6F0F974891B0}">
  <dimension ref="A1:K26"/>
  <sheetViews>
    <sheetView topLeftCell="A3" workbookViewId="0">
      <selection activeCell="J15" sqref="J15"/>
    </sheetView>
  </sheetViews>
  <sheetFormatPr baseColWidth="10" defaultRowHeight="15" x14ac:dyDescent="0.25"/>
  <cols>
    <col min="1" max="1" width="34.7109375" customWidth="1"/>
    <col min="4" max="4" width="13" customWidth="1"/>
    <col min="6" max="6" width="16.140625" customWidth="1"/>
    <col min="7" max="7" width="17.140625" customWidth="1"/>
    <col min="10" max="10" width="12" bestFit="1" customWidth="1"/>
  </cols>
  <sheetData>
    <row r="1" spans="1:11" x14ac:dyDescent="0.25">
      <c r="A1" t="s">
        <v>7</v>
      </c>
    </row>
    <row r="2" spans="1:11" ht="15.75" thickBot="1" x14ac:dyDescent="0.3"/>
    <row r="3" spans="1:11" s="17" customFormat="1" x14ac:dyDescent="0.25">
      <c r="A3" s="29" t="s">
        <v>8</v>
      </c>
      <c r="B3" s="29"/>
    </row>
    <row r="4" spans="1:11" x14ac:dyDescent="0.25">
      <c r="A4" s="19" t="s">
        <v>9</v>
      </c>
      <c r="B4" s="19">
        <v>0.98588656375257355</v>
      </c>
    </row>
    <row r="5" spans="1:11" ht="18.75" x14ac:dyDescent="0.3">
      <c r="A5" s="19" t="s">
        <v>10</v>
      </c>
      <c r="B5" s="39">
        <v>0.97197231658785732</v>
      </c>
    </row>
    <row r="6" spans="1:11" ht="18.75" x14ac:dyDescent="0.3">
      <c r="A6" s="19" t="s">
        <v>10</v>
      </c>
      <c r="B6" s="76">
        <v>0.96990470059843692</v>
      </c>
    </row>
    <row r="7" spans="1:11" x14ac:dyDescent="0.25">
      <c r="A7" s="19" t="s">
        <v>11</v>
      </c>
      <c r="B7" s="19">
        <v>0.3168243764126078</v>
      </c>
    </row>
    <row r="8" spans="1:11" ht="15.75" thickBot="1" x14ac:dyDescent="0.3">
      <c r="A8" s="20" t="s">
        <v>12</v>
      </c>
      <c r="B8" s="20">
        <v>132</v>
      </c>
      <c r="I8" s="77" t="s">
        <v>46</v>
      </c>
      <c r="J8" s="78"/>
      <c r="K8" s="42"/>
    </row>
    <row r="9" spans="1:11" x14ac:dyDescent="0.25">
      <c r="I9" s="79" t="s">
        <v>39</v>
      </c>
      <c r="J9" s="80">
        <f>((C14-C13)/9)/D13</f>
        <v>470.09324824400409</v>
      </c>
      <c r="K9" s="43"/>
    </row>
    <row r="10" spans="1:11" ht="15.75" thickBot="1" x14ac:dyDescent="0.3">
      <c r="A10" t="s">
        <v>13</v>
      </c>
      <c r="I10" s="79" t="s">
        <v>41</v>
      </c>
      <c r="J10" s="80">
        <f>_xlfn.F.DIST.RT(J9,9,122)</f>
        <v>3.1492322526151222E-90</v>
      </c>
      <c r="K10" s="43"/>
    </row>
    <row r="11" spans="1:11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I11" s="81" t="s">
        <v>45</v>
      </c>
      <c r="J11" s="85">
        <f>_xlfn.F.INV.RT(0.05,9,122)</f>
        <v>1.9574507928937894</v>
      </c>
      <c r="K11" s="82" t="s">
        <v>47</v>
      </c>
    </row>
    <row r="12" spans="1:11" x14ac:dyDescent="0.25">
      <c r="A12" s="22" t="s">
        <v>14</v>
      </c>
      <c r="B12" s="22">
        <v>9</v>
      </c>
      <c r="C12" s="22">
        <v>424.6818500056574</v>
      </c>
      <c r="D12" s="22">
        <v>47.186872222850823</v>
      </c>
      <c r="E12" s="22">
        <v>470.09324824400409</v>
      </c>
      <c r="F12" s="22">
        <v>3.1492322526151222E-90</v>
      </c>
      <c r="I12" s="83" t="s">
        <v>50</v>
      </c>
      <c r="J12" s="84"/>
      <c r="K12" s="72"/>
    </row>
    <row r="13" spans="1:11" ht="18.75" x14ac:dyDescent="0.3">
      <c r="A13" s="22" t="s">
        <v>15</v>
      </c>
      <c r="B13" s="22">
        <v>122</v>
      </c>
      <c r="C13" s="40">
        <v>12.24607762968701</v>
      </c>
      <c r="D13" s="22">
        <v>0.10037768548923778</v>
      </c>
      <c r="E13" s="22"/>
      <c r="F13" s="22"/>
    </row>
    <row r="14" spans="1:11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11" ht="15.75" thickBot="1" x14ac:dyDescent="0.3"/>
    <row r="16" spans="1:11" s="16" customFormat="1" ht="54" customHeight="1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26">
        <v>-1.9507900320462987</v>
      </c>
      <c r="C17" s="26">
        <v>0.33603867831387874</v>
      </c>
      <c r="D17" s="26">
        <v>-5.8052544481922785</v>
      </c>
      <c r="E17" s="62">
        <v>5.2058919763752139E-8</v>
      </c>
      <c r="F17" s="26">
        <v>-2.6160121588032643</v>
      </c>
      <c r="G17" s="26">
        <v>-1.2855679052893332</v>
      </c>
    </row>
    <row r="18" spans="1:7" x14ac:dyDescent="0.25">
      <c r="A18" s="64" t="s">
        <v>29</v>
      </c>
      <c r="B18" s="65">
        <v>3.0171706585799036</v>
      </c>
      <c r="C18" s="65">
        <v>0.18463646337015069</v>
      </c>
      <c r="D18" s="65">
        <v>16.341141958136507</v>
      </c>
      <c r="E18" s="66">
        <v>1.647316937160596E-32</v>
      </c>
      <c r="F18" s="65">
        <v>2.6516643381281502</v>
      </c>
      <c r="G18" s="65">
        <v>3.3826769790316571</v>
      </c>
    </row>
    <row r="19" spans="1:7" x14ac:dyDescent="0.25">
      <c r="A19" s="64" t="s">
        <v>30</v>
      </c>
      <c r="B19" s="65">
        <v>-0.17741848406879593</v>
      </c>
      <c r="C19" s="65">
        <v>0.17600120150183199</v>
      </c>
      <c r="D19" s="65">
        <v>-1.0080526868843518</v>
      </c>
      <c r="E19" s="66">
        <v>0.31542431853669922</v>
      </c>
      <c r="F19" s="65">
        <v>-0.52583044117532518</v>
      </c>
      <c r="G19" s="65">
        <v>0.17099347303773335</v>
      </c>
    </row>
    <row r="20" spans="1:7" x14ac:dyDescent="0.25">
      <c r="A20" s="64" t="s">
        <v>0</v>
      </c>
      <c r="B20" s="65">
        <v>1.1662886918656872E-2</v>
      </c>
      <c r="C20" s="65">
        <v>8.2057821151604787E-2</v>
      </c>
      <c r="D20" s="65">
        <v>0.14213010722170244</v>
      </c>
      <c r="E20" s="66">
        <v>0.88721168705160558</v>
      </c>
      <c r="F20" s="65">
        <v>-0.15077876586193842</v>
      </c>
      <c r="G20" s="65">
        <v>0.17410453969925219</v>
      </c>
    </row>
    <row r="21" spans="1:7" x14ac:dyDescent="0.25">
      <c r="A21" s="25" t="s">
        <v>31</v>
      </c>
      <c r="B21" s="26">
        <v>-0.38379094629386429</v>
      </c>
      <c r="C21" s="26">
        <v>0.40417225195780815</v>
      </c>
      <c r="D21" s="26">
        <v>-0.94957272409172844</v>
      </c>
      <c r="E21" s="62">
        <v>0.34420668032956137</v>
      </c>
      <c r="F21" s="26">
        <v>-1.183890287157213</v>
      </c>
      <c r="G21" s="26">
        <v>0.41630839456948449</v>
      </c>
    </row>
    <row r="22" spans="1:7" x14ac:dyDescent="0.25">
      <c r="A22" s="25" t="s">
        <v>32</v>
      </c>
      <c r="B22" s="26">
        <v>-1.4539773233531688</v>
      </c>
      <c r="C22" s="26">
        <v>0.41958651626529514</v>
      </c>
      <c r="D22" s="26">
        <v>-3.4652622688996315</v>
      </c>
      <c r="E22" s="62">
        <v>7.3178340875025289E-4</v>
      </c>
      <c r="F22" s="26">
        <v>-2.2845907399665797</v>
      </c>
      <c r="G22" s="26">
        <v>-0.62336390673975783</v>
      </c>
    </row>
    <row r="23" spans="1:7" x14ac:dyDescent="0.25">
      <c r="A23" s="25" t="s">
        <v>33</v>
      </c>
      <c r="B23" s="26">
        <v>-7.2254186422486572E-2</v>
      </c>
      <c r="C23" s="26">
        <v>0.34366359865884094</v>
      </c>
      <c r="D23" s="26">
        <v>-0.21024684227384288</v>
      </c>
      <c r="E23" s="62">
        <v>0.83382575104198142</v>
      </c>
      <c r="F23" s="26">
        <v>-0.75257060456780966</v>
      </c>
      <c r="G23" s="26">
        <v>0.60806223172283647</v>
      </c>
    </row>
    <row r="24" spans="1:7" x14ac:dyDescent="0.25">
      <c r="A24" s="25" t="s">
        <v>34</v>
      </c>
      <c r="B24" s="26">
        <v>-0.16167408269599048</v>
      </c>
      <c r="C24" s="26">
        <v>0.33549607050457675</v>
      </c>
      <c r="D24" s="26">
        <v>-0.48189560745923837</v>
      </c>
      <c r="E24" s="62">
        <v>0.63074346302021378</v>
      </c>
      <c r="F24" s="26">
        <v>-0.82582206309959594</v>
      </c>
      <c r="G24" s="26">
        <v>0.50247389770761497</v>
      </c>
    </row>
    <row r="25" spans="1:7" x14ac:dyDescent="0.25">
      <c r="A25" s="25" t="s">
        <v>35</v>
      </c>
      <c r="B25" s="26">
        <v>-4.3686324421888786E-2</v>
      </c>
      <c r="C25" s="26">
        <v>0.34716398493338407</v>
      </c>
      <c r="D25" s="26">
        <v>-0.12583772026430559</v>
      </c>
      <c r="E25" s="62">
        <v>0.90006752130107537</v>
      </c>
      <c r="F25" s="26">
        <v>-0.73093210681095366</v>
      </c>
      <c r="G25" s="26">
        <v>0.64355945796717606</v>
      </c>
    </row>
    <row r="26" spans="1:7" ht="15.75" thickBot="1" x14ac:dyDescent="0.3">
      <c r="A26" s="27" t="s">
        <v>36</v>
      </c>
      <c r="B26" s="28">
        <v>0.36853314596557646</v>
      </c>
      <c r="C26" s="28">
        <v>0.33499718380725835</v>
      </c>
      <c r="D26" s="28">
        <v>1.1001081912903874</v>
      </c>
      <c r="E26" s="63">
        <v>0.27345096512778061</v>
      </c>
      <c r="F26" s="28">
        <v>-0.29462723839263888</v>
      </c>
      <c r="G26" s="28">
        <v>1.0316935303237917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4ABF-5E96-4290-B1FD-7BD88516950D}">
  <dimension ref="A1:G18"/>
  <sheetViews>
    <sheetView workbookViewId="0">
      <selection activeCell="B5" sqref="B5"/>
    </sheetView>
  </sheetViews>
  <sheetFormatPr baseColWidth="10" defaultRowHeight="15" x14ac:dyDescent="0.25"/>
  <cols>
    <col min="1" max="1" width="35.140625" customWidth="1"/>
    <col min="4" max="4" width="12.85546875" customWidth="1"/>
    <col min="6" max="6" width="15.85546875" customWidth="1"/>
    <col min="7" max="7" width="16.140625" customWidth="1"/>
  </cols>
  <sheetData>
    <row r="1" spans="1:7" x14ac:dyDescent="0.25">
      <c r="A1" t="s">
        <v>7</v>
      </c>
    </row>
    <row r="2" spans="1:7" ht="15.75" thickBot="1" x14ac:dyDescent="0.3"/>
    <row r="3" spans="1:7" s="15" customFormat="1" x14ac:dyDescent="0.25">
      <c r="A3" s="18" t="s">
        <v>8</v>
      </c>
      <c r="B3" s="18"/>
    </row>
    <row r="4" spans="1:7" x14ac:dyDescent="0.25">
      <c r="A4" s="19" t="s">
        <v>9</v>
      </c>
      <c r="B4" s="19">
        <v>0.97350846878357511</v>
      </c>
    </row>
    <row r="5" spans="1:7" ht="18.75" x14ac:dyDescent="0.3">
      <c r="A5" s="19" t="s">
        <v>10</v>
      </c>
      <c r="B5" s="38">
        <v>0.94771873879334101</v>
      </c>
    </row>
    <row r="6" spans="1:7" x14ac:dyDescent="0.25">
      <c r="A6" s="19" t="s">
        <v>10</v>
      </c>
      <c r="B6" s="19">
        <v>0.94731657524559754</v>
      </c>
    </row>
    <row r="7" spans="1:7" x14ac:dyDescent="0.25">
      <c r="A7" s="19" t="s">
        <v>11</v>
      </c>
      <c r="B7" s="19">
        <v>0.41918550247600234</v>
      </c>
    </row>
    <row r="8" spans="1:7" ht="15.75" thickBot="1" x14ac:dyDescent="0.3">
      <c r="A8" s="20" t="s">
        <v>12</v>
      </c>
      <c r="B8" s="20">
        <v>132</v>
      </c>
    </row>
    <row r="10" spans="1:7" ht="15.75" thickBot="1" x14ac:dyDescent="0.3">
      <c r="A10" t="s">
        <v>13</v>
      </c>
    </row>
    <row r="11" spans="1:7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</row>
    <row r="12" spans="1:7" x14ac:dyDescent="0.25">
      <c r="A12" s="22" t="s">
        <v>14</v>
      </c>
      <c r="B12" s="22">
        <v>1</v>
      </c>
      <c r="C12" s="22">
        <v>414.08478452215678</v>
      </c>
      <c r="D12" s="22">
        <v>414.08478452215678</v>
      </c>
      <c r="E12" s="22">
        <v>2356.5505727976247</v>
      </c>
      <c r="F12" s="22">
        <v>3.532692094490644E-85</v>
      </c>
    </row>
    <row r="13" spans="1:7" x14ac:dyDescent="0.25">
      <c r="A13" s="22" t="s">
        <v>15</v>
      </c>
      <c r="B13" s="22">
        <v>130</v>
      </c>
      <c r="C13" s="22">
        <v>22.843143113187612</v>
      </c>
      <c r="D13" s="22">
        <v>0.17571648548605856</v>
      </c>
      <c r="E13" s="22"/>
      <c r="F13" s="22"/>
    </row>
    <row r="14" spans="1:7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7" ht="15.75" thickBot="1" x14ac:dyDescent="0.3"/>
    <row r="16" spans="1:7" s="16" customFormat="1" ht="56.25" customHeight="1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26">
        <v>-1.686641595480471</v>
      </c>
      <c r="C17" s="26">
        <v>8.2039715111716441E-2</v>
      </c>
      <c r="D17" s="26">
        <v>-20.558842667648349</v>
      </c>
      <c r="E17" s="26">
        <v>1.11583096654404E-42</v>
      </c>
      <c r="F17" s="26">
        <v>-1.8489473603259468</v>
      </c>
      <c r="G17" s="26">
        <v>-1.5243358306349952</v>
      </c>
    </row>
    <row r="18" spans="1:7" ht="15.75" thickBot="1" x14ac:dyDescent="0.3">
      <c r="A18" s="27" t="s">
        <v>29</v>
      </c>
      <c r="B18" s="28">
        <v>2.7440328434862984</v>
      </c>
      <c r="C18" s="28">
        <v>5.6526347360330985E-2</v>
      </c>
      <c r="D18" s="28">
        <v>48.544315555970343</v>
      </c>
      <c r="E18" s="28">
        <v>3.532692094490644E-85</v>
      </c>
      <c r="F18" s="28">
        <v>2.6322022254771276</v>
      </c>
      <c r="G18" s="28">
        <v>2.8558634614954692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967B-7B8B-43F7-8A79-750CC9EC4747}">
  <dimension ref="A1:G18"/>
  <sheetViews>
    <sheetView topLeftCell="A2" workbookViewId="0">
      <selection activeCell="I11" sqref="I11"/>
    </sheetView>
  </sheetViews>
  <sheetFormatPr baseColWidth="10" defaultRowHeight="15" x14ac:dyDescent="0.25"/>
  <cols>
    <col min="1" max="1" width="34.85546875" customWidth="1"/>
    <col min="2" max="3" width="11.5703125" bestFit="1" customWidth="1"/>
    <col min="4" max="4" width="12" customWidth="1"/>
    <col min="5" max="5" width="12" bestFit="1" customWidth="1"/>
    <col min="6" max="6" width="16.28515625" customWidth="1"/>
    <col min="7" max="7" width="16.85546875" customWidth="1"/>
  </cols>
  <sheetData>
    <row r="1" spans="1:7" x14ac:dyDescent="0.25">
      <c r="A1" t="s">
        <v>7</v>
      </c>
    </row>
    <row r="2" spans="1:7" ht="15.75" thickBot="1" x14ac:dyDescent="0.3"/>
    <row r="3" spans="1:7" x14ac:dyDescent="0.25">
      <c r="A3" s="18" t="s">
        <v>8</v>
      </c>
      <c r="B3" s="33"/>
    </row>
    <row r="4" spans="1:7" x14ac:dyDescent="0.25">
      <c r="A4" s="19" t="s">
        <v>9</v>
      </c>
      <c r="B4" s="19">
        <v>0.94473493188795232</v>
      </c>
    </row>
    <row r="5" spans="1:7" ht="18.75" x14ac:dyDescent="0.3">
      <c r="A5" s="19" t="s">
        <v>10</v>
      </c>
      <c r="B5" s="38">
        <v>0.89252409152933398</v>
      </c>
    </row>
    <row r="6" spans="1:7" x14ac:dyDescent="0.25">
      <c r="A6" s="19" t="s">
        <v>10</v>
      </c>
      <c r="B6" s="19">
        <v>0.89169735377186732</v>
      </c>
    </row>
    <row r="7" spans="1:7" x14ac:dyDescent="0.25">
      <c r="A7" s="19" t="s">
        <v>11</v>
      </c>
      <c r="B7" s="19">
        <v>0.60101981254181647</v>
      </c>
    </row>
    <row r="8" spans="1:7" ht="15.75" thickBot="1" x14ac:dyDescent="0.3">
      <c r="A8" s="20" t="s">
        <v>12</v>
      </c>
      <c r="B8" s="20">
        <v>132</v>
      </c>
    </row>
    <row r="10" spans="1:7" ht="15.75" thickBot="1" x14ac:dyDescent="0.3">
      <c r="A10" t="s">
        <v>13</v>
      </c>
    </row>
    <row r="11" spans="1:7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</row>
    <row r="12" spans="1:7" x14ac:dyDescent="0.25">
      <c r="A12" s="22" t="s">
        <v>14</v>
      </c>
      <c r="B12" s="22">
        <v>1</v>
      </c>
      <c r="C12" s="22">
        <v>389.96870167653037</v>
      </c>
      <c r="D12" s="22">
        <v>389.96870167653037</v>
      </c>
      <c r="E12" s="22">
        <v>1079.5733997492257</v>
      </c>
      <c r="F12" s="22">
        <v>8.0103417582951734E-65</v>
      </c>
    </row>
    <row r="13" spans="1:7" x14ac:dyDescent="0.25">
      <c r="A13" s="22" t="s">
        <v>15</v>
      </c>
      <c r="B13" s="22">
        <v>130</v>
      </c>
      <c r="C13" s="22">
        <v>46.959225958814024</v>
      </c>
      <c r="D13" s="22">
        <v>0.36122481506780019</v>
      </c>
      <c r="E13" s="22"/>
      <c r="F13" s="22"/>
    </row>
    <row r="14" spans="1:7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7" ht="15.75" thickBot="1" x14ac:dyDescent="0.3"/>
    <row r="16" spans="1:7" s="16" customFormat="1" ht="62.25" customHeight="1" x14ac:dyDescent="0.25">
      <c r="A16" s="30"/>
      <c r="B16" s="30" t="s">
        <v>23</v>
      </c>
      <c r="C16" s="30" t="s">
        <v>11</v>
      </c>
      <c r="D16" s="30" t="s">
        <v>24</v>
      </c>
      <c r="E16" s="30" t="s">
        <v>25</v>
      </c>
      <c r="F16" s="30" t="s">
        <v>26</v>
      </c>
      <c r="G16" s="30" t="s">
        <v>27</v>
      </c>
    </row>
    <row r="17" spans="1:7" x14ac:dyDescent="0.25">
      <c r="A17" s="34" t="s">
        <v>17</v>
      </c>
      <c r="B17" s="36">
        <v>-0.6436852826752979</v>
      </c>
      <c r="C17" s="36">
        <v>9.2940665749177823E-2</v>
      </c>
      <c r="D17" s="36">
        <v>-6.925765782789135</v>
      </c>
      <c r="E17" s="36">
        <v>1.797635133388378E-10</v>
      </c>
      <c r="F17" s="36">
        <v>-0.82755727466267248</v>
      </c>
      <c r="G17" s="36">
        <v>-0.45981329068792332</v>
      </c>
    </row>
    <row r="18" spans="1:7" ht="15.75" thickBot="1" x14ac:dyDescent="0.3">
      <c r="A18" s="35" t="s">
        <v>30</v>
      </c>
      <c r="B18" s="37">
        <v>2.6394520033675857</v>
      </c>
      <c r="C18" s="37">
        <v>8.0331833874473596E-2</v>
      </c>
      <c r="D18" s="37">
        <v>32.856862293122667</v>
      </c>
      <c r="E18" s="37">
        <v>8.0103417582949474E-65</v>
      </c>
      <c r="F18" s="37">
        <v>2.4805250772967016</v>
      </c>
      <c r="G18" s="37">
        <v>2.7983789294384698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4CB-7583-4247-B26C-D5572879DC95}">
  <dimension ref="A1:G18"/>
  <sheetViews>
    <sheetView workbookViewId="0">
      <selection activeCell="B5" sqref="B5"/>
    </sheetView>
  </sheetViews>
  <sheetFormatPr baseColWidth="10" defaultRowHeight="15" x14ac:dyDescent="0.25"/>
  <cols>
    <col min="1" max="1" width="35.42578125" customWidth="1"/>
    <col min="6" max="6" width="16" customWidth="1"/>
    <col min="7" max="7" width="17.7109375" customWidth="1"/>
  </cols>
  <sheetData>
    <row r="1" spans="1:7" x14ac:dyDescent="0.25">
      <c r="A1" t="s">
        <v>7</v>
      </c>
    </row>
    <row r="2" spans="1:7" ht="15.75" thickBot="1" x14ac:dyDescent="0.3"/>
    <row r="3" spans="1:7" s="15" customFormat="1" x14ac:dyDescent="0.25">
      <c r="A3" s="18" t="s">
        <v>8</v>
      </c>
      <c r="B3" s="18"/>
    </row>
    <row r="4" spans="1:7" x14ac:dyDescent="0.25">
      <c r="A4" s="19" t="s">
        <v>9</v>
      </c>
      <c r="B4" s="19">
        <v>0.5859922449000976</v>
      </c>
    </row>
    <row r="5" spans="1:7" ht="18.75" x14ac:dyDescent="0.3">
      <c r="A5" s="19" t="s">
        <v>10</v>
      </c>
      <c r="B5" s="38">
        <v>0.34338691108305602</v>
      </c>
    </row>
    <row r="6" spans="1:7" x14ac:dyDescent="0.25">
      <c r="A6" s="19" t="s">
        <v>10</v>
      </c>
      <c r="B6" s="19">
        <v>0.33833604116831029</v>
      </c>
    </row>
    <row r="7" spans="1:7" x14ac:dyDescent="0.25">
      <c r="A7" s="19" t="s">
        <v>11</v>
      </c>
      <c r="B7" s="19">
        <v>1.4855524644406057</v>
      </c>
    </row>
    <row r="8" spans="1:7" ht="15.75" thickBot="1" x14ac:dyDescent="0.3">
      <c r="A8" s="20" t="s">
        <v>12</v>
      </c>
      <c r="B8" s="20">
        <v>132</v>
      </c>
    </row>
    <row r="10" spans="1:7" ht="15.75" thickBot="1" x14ac:dyDescent="0.3">
      <c r="A10" t="s">
        <v>13</v>
      </c>
    </row>
    <row r="11" spans="1:7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</row>
    <row r="12" spans="1:7" x14ac:dyDescent="0.25">
      <c r="A12" s="22" t="s">
        <v>14</v>
      </c>
      <c r="B12" s="22">
        <v>1</v>
      </c>
      <c r="C12" s="22">
        <v>150.03533143662196</v>
      </c>
      <c r="D12" s="22">
        <v>150.03533143662196</v>
      </c>
      <c r="E12" s="22">
        <v>67.985696895609578</v>
      </c>
      <c r="F12" s="22">
        <v>1.5677599771561228E-13</v>
      </c>
    </row>
    <row r="13" spans="1:7" x14ac:dyDescent="0.25">
      <c r="A13" s="22" t="s">
        <v>15</v>
      </c>
      <c r="B13" s="22">
        <v>130</v>
      </c>
      <c r="C13" s="22">
        <v>286.89259619872246</v>
      </c>
      <c r="D13" s="22">
        <v>2.2068661246055572</v>
      </c>
      <c r="E13" s="22"/>
      <c r="F13" s="22"/>
    </row>
    <row r="14" spans="1:7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7" ht="15.75" thickBot="1" x14ac:dyDescent="0.3"/>
    <row r="16" spans="1:7" s="16" customFormat="1" ht="45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31">
        <v>3.6213825356084257</v>
      </c>
      <c r="C17" s="31">
        <v>0.2475920774067675</v>
      </c>
      <c r="D17" s="31">
        <v>14.626407167539851</v>
      </c>
      <c r="E17" s="31">
        <v>3.0260207454010422E-29</v>
      </c>
      <c r="F17" s="31">
        <v>3.1315512211229546</v>
      </c>
      <c r="G17" s="31">
        <v>4.1112138500938968</v>
      </c>
    </row>
    <row r="18" spans="1:7" ht="15.75" thickBot="1" x14ac:dyDescent="0.3">
      <c r="A18" s="27" t="s">
        <v>0</v>
      </c>
      <c r="B18" s="32">
        <v>-2.3938496467530812</v>
      </c>
      <c r="C18" s="32">
        <v>0.29032744546903111</v>
      </c>
      <c r="D18" s="32">
        <v>-8.2453439525352437</v>
      </c>
      <c r="E18" s="32">
        <v>1.5677599771561571E-13</v>
      </c>
      <c r="F18" s="32">
        <v>-2.9682277760325011</v>
      </c>
      <c r="G18" s="32">
        <v>-1.8194715174736613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FB6B-2675-4703-BD4A-3AEFB68ED0AB}">
  <dimension ref="A1:G23"/>
  <sheetViews>
    <sheetView workbookViewId="0">
      <selection activeCell="D19" sqref="D19"/>
    </sheetView>
  </sheetViews>
  <sheetFormatPr baseColWidth="10" defaultRowHeight="15" x14ac:dyDescent="0.25"/>
  <cols>
    <col min="1" max="1" width="35.140625" customWidth="1"/>
    <col min="6" max="6" width="15.7109375" customWidth="1"/>
    <col min="7" max="7" width="17.42578125" customWidth="1"/>
  </cols>
  <sheetData>
    <row r="1" spans="1:7" x14ac:dyDescent="0.25">
      <c r="A1" t="s">
        <v>7</v>
      </c>
    </row>
    <row r="2" spans="1:7" ht="15.75" thickBot="1" x14ac:dyDescent="0.3"/>
    <row r="3" spans="1:7" s="15" customFormat="1" x14ac:dyDescent="0.25">
      <c r="A3" s="18" t="s">
        <v>8</v>
      </c>
      <c r="B3" s="18"/>
    </row>
    <row r="4" spans="1:7" x14ac:dyDescent="0.25">
      <c r="A4" s="19" t="s">
        <v>9</v>
      </c>
      <c r="B4" s="19">
        <v>0.57786987372699028</v>
      </c>
    </row>
    <row r="5" spans="1:7" ht="18.75" x14ac:dyDescent="0.3">
      <c r="A5" s="19" t="s">
        <v>10</v>
      </c>
      <c r="B5" s="38">
        <v>0.33393359096124769</v>
      </c>
    </row>
    <row r="6" spans="1:7" x14ac:dyDescent="0.25">
      <c r="A6" s="19" t="s">
        <v>10</v>
      </c>
      <c r="B6" s="19">
        <v>0.30196240332738755</v>
      </c>
    </row>
    <row r="7" spans="1:7" x14ac:dyDescent="0.25">
      <c r="A7" s="19" t="s">
        <v>11</v>
      </c>
      <c r="B7" s="19">
        <v>1.5258388270556433</v>
      </c>
    </row>
    <row r="8" spans="1:7" ht="15.75" thickBot="1" x14ac:dyDescent="0.3">
      <c r="A8" s="20" t="s">
        <v>12</v>
      </c>
      <c r="B8" s="20">
        <v>132</v>
      </c>
    </row>
    <row r="10" spans="1:7" ht="15.75" thickBot="1" x14ac:dyDescent="0.3">
      <c r="A10" t="s">
        <v>13</v>
      </c>
    </row>
    <row r="11" spans="1:7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</row>
    <row r="12" spans="1:7" x14ac:dyDescent="0.25">
      <c r="A12" s="22" t="s">
        <v>14</v>
      </c>
      <c r="B12" s="22">
        <v>6</v>
      </c>
      <c r="C12" s="22">
        <v>145.90491186652673</v>
      </c>
      <c r="D12" s="22">
        <v>24.31748531108779</v>
      </c>
      <c r="E12" s="22">
        <v>10.44482910004834</v>
      </c>
      <c r="F12" s="22">
        <v>2.2684184699371408E-9</v>
      </c>
    </row>
    <row r="13" spans="1:7" x14ac:dyDescent="0.25">
      <c r="A13" s="22" t="s">
        <v>15</v>
      </c>
      <c r="B13" s="22">
        <v>125</v>
      </c>
      <c r="C13" s="22">
        <v>291.02301576881769</v>
      </c>
      <c r="D13" s="22">
        <v>2.3281841261505414</v>
      </c>
      <c r="E13" s="22"/>
      <c r="F13" s="22"/>
    </row>
    <row r="14" spans="1:7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7" ht="15.75" thickBot="1" x14ac:dyDescent="0.3"/>
    <row r="16" spans="1:7" s="16" customFormat="1" ht="45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31">
        <v>-3.2188758248681966</v>
      </c>
      <c r="C17" s="31">
        <v>1.5258388270556418</v>
      </c>
      <c r="D17" s="31">
        <v>-2.1095778713925832</v>
      </c>
      <c r="E17" s="31">
        <v>3.6889123277453743E-2</v>
      </c>
      <c r="F17" s="31">
        <v>-6.238700234588948</v>
      </c>
      <c r="G17" s="31">
        <v>-0.19905141514744518</v>
      </c>
    </row>
    <row r="18" spans="1:7" x14ac:dyDescent="0.25">
      <c r="A18" s="25" t="s">
        <v>31</v>
      </c>
      <c r="B18" s="31">
        <v>4.4781674129418967</v>
      </c>
      <c r="C18" s="31">
        <v>1.8687632780065564</v>
      </c>
      <c r="D18" s="31">
        <v>2.3963267395316326</v>
      </c>
      <c r="E18" s="31">
        <v>1.8042076696496524E-2</v>
      </c>
      <c r="F18" s="31">
        <v>0.77965295463327111</v>
      </c>
      <c r="G18" s="31">
        <v>8.1766818712505227</v>
      </c>
    </row>
    <row r="19" spans="1:7" x14ac:dyDescent="0.25">
      <c r="A19" s="25" t="s">
        <v>32</v>
      </c>
      <c r="B19" s="31">
        <v>5.3129602198989376</v>
      </c>
      <c r="C19" s="31">
        <v>1.8687632780065397</v>
      </c>
      <c r="D19" s="31">
        <v>2.843035435481382</v>
      </c>
      <c r="E19" s="31">
        <v>5.2212588134607045E-3</v>
      </c>
      <c r="F19" s="31">
        <v>1.6144457615903449</v>
      </c>
      <c r="G19" s="31">
        <v>9.0114746782075308</v>
      </c>
    </row>
    <row r="20" spans="1:7" x14ac:dyDescent="0.25">
      <c r="A20" s="25" t="s">
        <v>33</v>
      </c>
      <c r="B20" s="31">
        <v>5.0551572080904066</v>
      </c>
      <c r="C20" s="31">
        <v>1.5793932354876481</v>
      </c>
      <c r="D20" s="31">
        <v>3.2006957447361697</v>
      </c>
      <c r="E20" s="31">
        <v>1.7382773550833161E-3</v>
      </c>
      <c r="F20" s="31">
        <v>1.9293419774759424</v>
      </c>
      <c r="G20" s="31">
        <v>8.1809724387048703</v>
      </c>
    </row>
    <row r="21" spans="1:7" x14ac:dyDescent="0.25">
      <c r="A21" s="25" t="s">
        <v>34</v>
      </c>
      <c r="B21" s="31">
        <v>3.4364785757908058</v>
      </c>
      <c r="C21" s="31">
        <v>1.5676503719625918</v>
      </c>
      <c r="D21" s="31">
        <v>2.1921205373673773</v>
      </c>
      <c r="E21" s="31">
        <v>3.0223013373573578E-2</v>
      </c>
      <c r="F21" s="31">
        <v>0.33390392949245351</v>
      </c>
      <c r="G21" s="31">
        <v>6.5390532220891586</v>
      </c>
    </row>
    <row r="22" spans="1:7" x14ac:dyDescent="0.25">
      <c r="A22" s="25" t="s">
        <v>35</v>
      </c>
      <c r="B22" s="31">
        <v>6.3041221094900308</v>
      </c>
      <c r="C22" s="31">
        <v>1.5430804910129787</v>
      </c>
      <c r="D22" s="31">
        <v>4.0854136554805338</v>
      </c>
      <c r="E22" s="31">
        <v>7.8063330232909528E-5</v>
      </c>
      <c r="F22" s="31">
        <v>3.2501743069447304</v>
      </c>
      <c r="G22" s="31">
        <v>9.3580699120353312</v>
      </c>
    </row>
    <row r="23" spans="1:7" ht="15.75" thickBot="1" x14ac:dyDescent="0.3">
      <c r="A23" s="27" t="s">
        <v>36</v>
      </c>
      <c r="B23" s="32">
        <v>4.7747469438014738</v>
      </c>
      <c r="C23" s="32">
        <v>1.5407254120351084</v>
      </c>
      <c r="D23" s="32">
        <v>3.099025242593112</v>
      </c>
      <c r="E23" s="32">
        <v>2.3988604579309979E-3</v>
      </c>
      <c r="F23" s="32">
        <v>1.725460134840874</v>
      </c>
      <c r="G23" s="32">
        <v>7.8240337527620731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1483-DFF2-4EA8-A4A0-A71E7CB9E935}">
  <dimension ref="A1:B133"/>
  <sheetViews>
    <sheetView workbookViewId="0">
      <selection activeCell="O7" sqref="O7"/>
    </sheetView>
  </sheetViews>
  <sheetFormatPr baseColWidth="10" defaultRowHeight="15" x14ac:dyDescent="0.25"/>
  <sheetData>
    <row r="1" spans="1:2" ht="30" x14ac:dyDescent="0.25">
      <c r="A1" s="1" t="s">
        <v>29</v>
      </c>
      <c r="B1" s="2" t="s">
        <v>30</v>
      </c>
    </row>
    <row r="2" spans="1:2" x14ac:dyDescent="0.25">
      <c r="A2" s="5">
        <v>2.6810215287142909</v>
      </c>
      <c r="B2" s="6">
        <v>1.8050046959780757</v>
      </c>
    </row>
    <row r="3" spans="1:2" x14ac:dyDescent="0.25">
      <c r="A3" s="5">
        <v>1.589235205116581</v>
      </c>
      <c r="B3" s="6">
        <v>0.40546510810816438</v>
      </c>
    </row>
    <row r="4" spans="1:2" x14ac:dyDescent="0.25">
      <c r="A4" s="5">
        <v>0.94000725849147115</v>
      </c>
      <c r="B4" s="6">
        <v>1.6034198401085373</v>
      </c>
    </row>
    <row r="5" spans="1:2" x14ac:dyDescent="0.25">
      <c r="A5" s="5">
        <v>1.2412685890696329</v>
      </c>
      <c r="B5" s="6">
        <v>1.297463147413275</v>
      </c>
    </row>
    <row r="6" spans="1:2" x14ac:dyDescent="0.25">
      <c r="A6" s="5">
        <v>1.4206957878372228</v>
      </c>
      <c r="B6" s="6">
        <v>1.4562867329399256</v>
      </c>
    </row>
    <row r="7" spans="1:2" x14ac:dyDescent="0.25">
      <c r="A7" s="5">
        <v>0.94390589890712839</v>
      </c>
      <c r="B7" s="6">
        <v>0.93609335917033476</v>
      </c>
    </row>
    <row r="8" spans="1:2" x14ac:dyDescent="0.25">
      <c r="A8" s="5">
        <v>1.0152306797290584</v>
      </c>
      <c r="B8" s="6">
        <v>0.98207847241215818</v>
      </c>
    </row>
    <row r="9" spans="1:2" x14ac:dyDescent="0.25">
      <c r="A9" s="5">
        <v>1.7984040119467235</v>
      </c>
      <c r="B9" s="6">
        <v>1.7369512327330598</v>
      </c>
    </row>
    <row r="10" spans="1:2" x14ac:dyDescent="0.25">
      <c r="A10" s="5">
        <v>1.1410330045520618</v>
      </c>
      <c r="B10" s="6">
        <v>1.0750024230289761</v>
      </c>
    </row>
    <row r="11" spans="1:2" x14ac:dyDescent="0.25">
      <c r="A11" s="5">
        <v>1.0079579203999789</v>
      </c>
      <c r="B11" s="6">
        <v>0.93609335917033476</v>
      </c>
    </row>
    <row r="12" spans="1:2" x14ac:dyDescent="0.25">
      <c r="A12" s="5">
        <v>1.6714733033535532</v>
      </c>
      <c r="B12" s="6">
        <v>1.5912739418064292</v>
      </c>
    </row>
    <row r="13" spans="1:2" x14ac:dyDescent="0.25">
      <c r="A13" s="5">
        <v>0.80200158547202738</v>
      </c>
      <c r="B13" s="6">
        <v>0.72270598280148979</v>
      </c>
    </row>
    <row r="14" spans="1:2" x14ac:dyDescent="0.25">
      <c r="A14" s="5">
        <v>1.4327007339340465</v>
      </c>
      <c r="B14" s="6">
        <v>1.3270750014599193</v>
      </c>
    </row>
    <row r="15" spans="1:2" x14ac:dyDescent="0.25">
      <c r="A15" s="5">
        <v>0.85441532815606758</v>
      </c>
      <c r="B15" s="6">
        <v>0.74668794748797507</v>
      </c>
    </row>
    <row r="16" spans="1:2" x14ac:dyDescent="0.25">
      <c r="A16" s="5">
        <v>1.0750024230289761</v>
      </c>
      <c r="B16" s="6">
        <v>0.92821930273942876</v>
      </c>
    </row>
    <row r="17" spans="1:2" x14ac:dyDescent="0.25">
      <c r="A17" s="5">
        <v>0.42526773540434409</v>
      </c>
      <c r="B17" s="6">
        <v>0.27763173659827955</v>
      </c>
    </row>
    <row r="18" spans="1:2" x14ac:dyDescent="0.25">
      <c r="A18" s="5">
        <v>0.65232518603969014</v>
      </c>
      <c r="B18" s="6">
        <v>0.46373401623214022</v>
      </c>
    </row>
    <row r="19" spans="1:2" x14ac:dyDescent="0.25">
      <c r="A19" s="5">
        <v>1.6154199841116479</v>
      </c>
      <c r="B19" s="6">
        <v>1.4011829736136412</v>
      </c>
    </row>
    <row r="20" spans="1:2" x14ac:dyDescent="0.25">
      <c r="A20" s="5">
        <v>2.187174241482718</v>
      </c>
      <c r="B20" s="6">
        <v>1.9600947840472698</v>
      </c>
    </row>
    <row r="21" spans="1:2" x14ac:dyDescent="0.25">
      <c r="A21" s="5">
        <v>0.48858001481867092</v>
      </c>
      <c r="B21" s="6">
        <v>0.25464221837358075</v>
      </c>
    </row>
    <row r="22" spans="1:2" x14ac:dyDescent="0.25">
      <c r="A22" s="5">
        <v>2.0149030205422647</v>
      </c>
      <c r="B22" s="6">
        <v>1.780024213009634</v>
      </c>
    </row>
    <row r="23" spans="1:2" x14ac:dyDescent="0.25">
      <c r="A23" s="5">
        <v>1.358409157630355</v>
      </c>
      <c r="B23" s="6">
        <v>1.1151415906193203</v>
      </c>
    </row>
    <row r="24" spans="1:2" x14ac:dyDescent="0.25">
      <c r="A24" s="5">
        <v>2.2192034840549946</v>
      </c>
      <c r="B24" s="6">
        <v>1.9685099809725544</v>
      </c>
    </row>
    <row r="25" spans="1:2" x14ac:dyDescent="0.25">
      <c r="A25" s="5">
        <v>0.14842000511827322</v>
      </c>
      <c r="B25" s="6">
        <v>-0.10536051565782628</v>
      </c>
    </row>
    <row r="26" spans="1:2" x14ac:dyDescent="0.25">
      <c r="A26" s="5">
        <v>1.144222799920162</v>
      </c>
      <c r="B26" s="6">
        <v>0.88376754016859504</v>
      </c>
    </row>
    <row r="27" spans="1:2" x14ac:dyDescent="0.25">
      <c r="A27" s="5">
        <v>0.47623417899637172</v>
      </c>
      <c r="B27" s="6">
        <v>0.21511137961694549</v>
      </c>
    </row>
    <row r="28" spans="1:2" x14ac:dyDescent="0.25">
      <c r="A28" s="5">
        <v>1.8325814637483102</v>
      </c>
      <c r="B28" s="6">
        <v>1.5644405465033646</v>
      </c>
    </row>
    <row r="29" spans="1:2" x14ac:dyDescent="0.25">
      <c r="A29" s="5">
        <v>0.29266961396282004</v>
      </c>
      <c r="B29" s="6">
        <v>1.980262729617973E-2</v>
      </c>
    </row>
    <row r="30" spans="1:2" x14ac:dyDescent="0.25">
      <c r="A30" s="5">
        <v>1.7457155307266483</v>
      </c>
      <c r="B30" s="6">
        <v>1.4678743481123135</v>
      </c>
    </row>
    <row r="31" spans="1:2" x14ac:dyDescent="0.25">
      <c r="A31" s="5">
        <v>1.6448050562713916</v>
      </c>
      <c r="B31" s="6">
        <v>1.3635373739972745</v>
      </c>
    </row>
    <row r="32" spans="1:2" x14ac:dyDescent="0.25">
      <c r="A32" s="5">
        <v>1.8562979903656263</v>
      </c>
      <c r="B32" s="6">
        <v>1.5706970841176697</v>
      </c>
    </row>
    <row r="33" spans="1:2" x14ac:dyDescent="0.25">
      <c r="A33" s="5">
        <v>0.23901690047049992</v>
      </c>
      <c r="B33" s="6">
        <v>-5.1293294387550578E-2</v>
      </c>
    </row>
    <row r="34" spans="1:2" x14ac:dyDescent="0.25">
      <c r="A34" s="5">
        <v>1.1693813595563169</v>
      </c>
      <c r="B34" s="6">
        <v>0.87962674750256364</v>
      </c>
    </row>
    <row r="35" spans="1:2" x14ac:dyDescent="0.25">
      <c r="A35" s="5">
        <v>0.88376754016859504</v>
      </c>
      <c r="B35" s="6">
        <v>0.59332684527773438</v>
      </c>
    </row>
    <row r="36" spans="1:2" x14ac:dyDescent="0.25">
      <c r="A36" s="5">
        <v>1.9050881545350582</v>
      </c>
      <c r="B36" s="6">
        <v>1.6114359150967734</v>
      </c>
    </row>
    <row r="37" spans="1:2" x14ac:dyDescent="0.25">
      <c r="A37" s="5">
        <v>0.494696241836107</v>
      </c>
      <c r="B37" s="6">
        <v>0.1906203596086497</v>
      </c>
    </row>
    <row r="38" spans="1:2" x14ac:dyDescent="0.25">
      <c r="A38" s="5">
        <v>1.4011829736136412</v>
      </c>
      <c r="B38" s="6">
        <v>1.0986122886681098</v>
      </c>
    </row>
    <row r="39" spans="1:2" x14ac:dyDescent="0.25">
      <c r="A39" s="5">
        <v>1.1908875647772805</v>
      </c>
      <c r="B39" s="6">
        <v>0.88789125735245711</v>
      </c>
    </row>
    <row r="40" spans="1:2" x14ac:dyDescent="0.25">
      <c r="A40" s="5">
        <v>1.8405496333974869</v>
      </c>
      <c r="B40" s="6">
        <v>1.536867219599265</v>
      </c>
    </row>
    <row r="41" spans="1:2" x14ac:dyDescent="0.25">
      <c r="A41" s="5">
        <v>1.3083328196501789</v>
      </c>
      <c r="B41" s="6">
        <v>1.0043016091968684</v>
      </c>
    </row>
    <row r="42" spans="1:2" x14ac:dyDescent="0.25">
      <c r="A42" s="5">
        <v>1.144222799920162</v>
      </c>
      <c r="B42" s="6">
        <v>0.83724752453370221</v>
      </c>
    </row>
    <row r="43" spans="1:2" x14ac:dyDescent="0.25">
      <c r="A43" s="5">
        <v>2.0055258587296678</v>
      </c>
      <c r="B43" s="6">
        <v>1.6956156086751528</v>
      </c>
    </row>
    <row r="44" spans="1:2" x14ac:dyDescent="0.25">
      <c r="A44" s="5">
        <v>2.0438143640366846</v>
      </c>
      <c r="B44" s="6">
        <v>1.728109442151599</v>
      </c>
    </row>
    <row r="45" spans="1:2" x14ac:dyDescent="0.25">
      <c r="A45" s="5">
        <v>1.5993875765805989</v>
      </c>
      <c r="B45" s="6">
        <v>1.2837077723447896</v>
      </c>
    </row>
    <row r="46" spans="1:2" x14ac:dyDescent="0.25">
      <c r="A46" s="5">
        <v>2.0579625100027119</v>
      </c>
      <c r="B46" s="6">
        <v>1.7351891177396608</v>
      </c>
    </row>
    <row r="47" spans="1:2" x14ac:dyDescent="0.25">
      <c r="A47" s="5">
        <v>0.41871033485818504</v>
      </c>
      <c r="B47" s="6">
        <v>9.5310179804324935E-2</v>
      </c>
    </row>
    <row r="48" spans="1:2" x14ac:dyDescent="0.25">
      <c r="A48" s="5">
        <v>1.4929040961781488</v>
      </c>
      <c r="B48" s="6">
        <v>1.1693813595563169</v>
      </c>
    </row>
    <row r="49" spans="1:2" x14ac:dyDescent="0.25">
      <c r="A49" s="5">
        <v>0.87129336594341933</v>
      </c>
      <c r="B49" s="6">
        <v>0.54232429082536171</v>
      </c>
    </row>
    <row r="50" spans="1:2" x14ac:dyDescent="0.25">
      <c r="A50" s="5">
        <v>1.6233408176030919</v>
      </c>
      <c r="B50" s="6">
        <v>1.2947271675944001</v>
      </c>
    </row>
    <row r="51" spans="1:2" x14ac:dyDescent="0.25">
      <c r="A51" s="5">
        <v>1.9315214116032138</v>
      </c>
      <c r="B51" s="6">
        <v>1.6034198401085373</v>
      </c>
    </row>
    <row r="52" spans="1:2" x14ac:dyDescent="0.25">
      <c r="A52" s="5">
        <v>1.4770487243883548</v>
      </c>
      <c r="B52" s="6">
        <v>1.1378330018213911</v>
      </c>
    </row>
    <row r="53" spans="1:2" x14ac:dyDescent="0.25">
      <c r="A53" s="5">
        <v>1.9768549529047348</v>
      </c>
      <c r="B53" s="6">
        <v>1.6370530794670737</v>
      </c>
    </row>
    <row r="54" spans="1:2" x14ac:dyDescent="0.25">
      <c r="A54" s="5">
        <v>1.747459210331475</v>
      </c>
      <c r="B54" s="6">
        <v>1.4011829736136412</v>
      </c>
    </row>
    <row r="55" spans="1:2" x14ac:dyDescent="0.25">
      <c r="A55" s="5">
        <v>0.52472852893498212</v>
      </c>
      <c r="B55" s="6">
        <v>0.18232155679395459</v>
      </c>
    </row>
    <row r="56" spans="1:2" x14ac:dyDescent="0.25">
      <c r="A56" s="5">
        <v>2.0831845279586703</v>
      </c>
      <c r="B56" s="6">
        <v>1.7351891177396608</v>
      </c>
    </row>
    <row r="57" spans="1:2" x14ac:dyDescent="0.25">
      <c r="A57" s="5">
        <v>0.82855181756614826</v>
      </c>
      <c r="B57" s="6">
        <v>0.48242614924429278</v>
      </c>
    </row>
    <row r="58" spans="1:2" x14ac:dyDescent="0.25">
      <c r="A58" s="5">
        <v>0.62057648772510998</v>
      </c>
      <c r="B58" s="6">
        <v>0.27002713721306021</v>
      </c>
    </row>
    <row r="59" spans="1:2" x14ac:dyDescent="0.25">
      <c r="A59" s="5">
        <v>0.92821930273942876</v>
      </c>
      <c r="B59" s="6">
        <v>0.57661336430399379</v>
      </c>
    </row>
    <row r="60" spans="1:2" x14ac:dyDescent="0.25">
      <c r="A60" s="5">
        <v>1.1631508098056809</v>
      </c>
      <c r="B60" s="6">
        <v>0.80647586586694853</v>
      </c>
    </row>
    <row r="61" spans="1:2" x14ac:dyDescent="0.25">
      <c r="A61" s="5">
        <v>2.3105532626432224</v>
      </c>
      <c r="B61" s="6">
        <v>1.951608170169951</v>
      </c>
    </row>
    <row r="62" spans="1:2" x14ac:dyDescent="0.25">
      <c r="A62" s="5">
        <v>0.90016134994427144</v>
      </c>
      <c r="B62" s="6">
        <v>0.54232429082536171</v>
      </c>
    </row>
    <row r="63" spans="1:2" x14ac:dyDescent="0.25">
      <c r="A63" s="5">
        <v>0.93609335917033476</v>
      </c>
      <c r="B63" s="6">
        <v>0.57661336430399379</v>
      </c>
    </row>
    <row r="64" spans="1:2" x14ac:dyDescent="0.25">
      <c r="A64" s="5">
        <v>2.2782924004250011</v>
      </c>
      <c r="B64" s="6">
        <v>1.9183921201614209</v>
      </c>
    </row>
    <row r="65" spans="1:2" x14ac:dyDescent="0.25">
      <c r="A65" s="5">
        <v>2.145931282948669</v>
      </c>
      <c r="B65" s="6">
        <v>1.7867469274045107</v>
      </c>
    </row>
    <row r="66" spans="1:2" x14ac:dyDescent="0.25">
      <c r="A66" s="5">
        <v>0.92821930273942876</v>
      </c>
      <c r="B66" s="6">
        <v>0.55961578793542266</v>
      </c>
    </row>
    <row r="67" spans="1:2" x14ac:dyDescent="0.25">
      <c r="A67" s="5">
        <v>1.925707441737794</v>
      </c>
      <c r="B67" s="6">
        <v>1.5496879080283263</v>
      </c>
    </row>
    <row r="68" spans="1:2" x14ac:dyDescent="0.25">
      <c r="A68" s="5">
        <v>2.2481289071979869</v>
      </c>
      <c r="B68" s="6">
        <v>1.8733394562204779</v>
      </c>
    </row>
    <row r="69" spans="1:2" x14ac:dyDescent="0.25">
      <c r="A69" s="5">
        <v>1.0750024230289761</v>
      </c>
      <c r="B69" s="6">
        <v>0.69813472207098426</v>
      </c>
    </row>
    <row r="70" spans="1:2" x14ac:dyDescent="0.25">
      <c r="A70" s="5">
        <v>2.192770226986839</v>
      </c>
      <c r="B70" s="6">
        <v>1.81319474994812</v>
      </c>
    </row>
    <row r="71" spans="1:2" x14ac:dyDescent="0.25">
      <c r="A71" s="5">
        <v>0.90016134994427144</v>
      </c>
      <c r="B71" s="6">
        <v>0.51879379341516751</v>
      </c>
    </row>
    <row r="72" spans="1:2" x14ac:dyDescent="0.25">
      <c r="A72" s="5">
        <v>2.3933394562625097</v>
      </c>
      <c r="B72" s="6">
        <v>2.0122327919863858</v>
      </c>
    </row>
    <row r="73" spans="1:2" x14ac:dyDescent="0.25">
      <c r="A73" s="5">
        <v>2.3570732782781154</v>
      </c>
      <c r="B73" s="6">
        <v>1.9726911717329554</v>
      </c>
    </row>
    <row r="74" spans="1:2" x14ac:dyDescent="0.25">
      <c r="A74" s="5">
        <v>0.81093021621632877</v>
      </c>
      <c r="B74" s="6">
        <v>0.42526773540434409</v>
      </c>
    </row>
    <row r="75" spans="1:2" x14ac:dyDescent="0.25">
      <c r="A75" s="5">
        <v>2.3263016196113617</v>
      </c>
      <c r="B75" s="6">
        <v>1.9387416595767009</v>
      </c>
    </row>
    <row r="76" spans="1:2" x14ac:dyDescent="0.25">
      <c r="A76" s="5">
        <v>0.68813463873640102</v>
      </c>
      <c r="B76" s="6">
        <v>0.30010459245033816</v>
      </c>
    </row>
    <row r="77" spans="1:2" x14ac:dyDescent="0.25">
      <c r="A77" s="5">
        <v>1.1216775615991057</v>
      </c>
      <c r="B77" s="6">
        <v>0.73236789371322664</v>
      </c>
    </row>
    <row r="78" spans="1:2" x14ac:dyDescent="0.25">
      <c r="A78" s="5">
        <v>1.6770965609079151</v>
      </c>
      <c r="B78" s="6">
        <v>1.2864740258376797</v>
      </c>
    </row>
    <row r="79" spans="1:2" x14ac:dyDescent="0.25">
      <c r="A79" s="5">
        <v>0.5709795465857378</v>
      </c>
      <c r="B79" s="6">
        <v>0.17395330712343798</v>
      </c>
    </row>
    <row r="80" spans="1:2" x14ac:dyDescent="0.25">
      <c r="A80" s="5">
        <v>2.0122327919863858</v>
      </c>
      <c r="B80" s="6">
        <v>1.6193882432872684</v>
      </c>
    </row>
    <row r="81" spans="1:2" x14ac:dyDescent="0.25">
      <c r="A81" s="5">
        <v>2.1210632163706555</v>
      </c>
      <c r="B81" s="6">
        <v>1.7263316639055997</v>
      </c>
    </row>
    <row r="82" spans="1:2" x14ac:dyDescent="0.25">
      <c r="A82" s="5">
        <v>1.1281710909096541</v>
      </c>
      <c r="B82" s="6">
        <v>0.73236789371322664</v>
      </c>
    </row>
    <row r="83" spans="1:2" x14ac:dyDescent="0.25">
      <c r="A83" s="5">
        <v>0.57661336430399379</v>
      </c>
      <c r="B83" s="6">
        <v>0.18232155679395459</v>
      </c>
    </row>
    <row r="84" spans="1:2" x14ac:dyDescent="0.25">
      <c r="A84" s="5">
        <v>1.5686159179138452</v>
      </c>
      <c r="B84" s="6">
        <v>1.1724821372345651</v>
      </c>
    </row>
    <row r="85" spans="1:2" x14ac:dyDescent="0.25">
      <c r="A85" s="5">
        <v>0.51879379341516751</v>
      </c>
      <c r="B85" s="6">
        <v>0.12221763272424911</v>
      </c>
    </row>
    <row r="86" spans="1:2" x14ac:dyDescent="0.25">
      <c r="A86" s="5">
        <v>1.6882490928583902</v>
      </c>
      <c r="B86" s="6">
        <v>1.2892326482767593</v>
      </c>
    </row>
    <row r="87" spans="1:2" x14ac:dyDescent="0.25">
      <c r="A87" s="5">
        <v>2.0438143640366846</v>
      </c>
      <c r="B87" s="6">
        <v>1.6428726885203377</v>
      </c>
    </row>
    <row r="88" spans="1:2" x14ac:dyDescent="0.25">
      <c r="A88" s="5">
        <v>1.7867469274045107</v>
      </c>
      <c r="B88" s="6">
        <v>1.3862943611198906</v>
      </c>
    </row>
    <row r="89" spans="1:2" x14ac:dyDescent="0.25">
      <c r="A89" s="5">
        <v>0.636576829071551</v>
      </c>
      <c r="B89" s="6">
        <v>0.23111172096338664</v>
      </c>
    </row>
    <row r="90" spans="1:2" x14ac:dyDescent="0.25">
      <c r="A90" s="5">
        <v>0.53062825106217038</v>
      </c>
      <c r="B90" s="6">
        <v>0.131028262406404</v>
      </c>
    </row>
    <row r="91" spans="1:2" x14ac:dyDescent="0.25">
      <c r="A91" s="5">
        <v>1.3887912413184778</v>
      </c>
      <c r="B91" s="6">
        <v>0.98581679452276538</v>
      </c>
    </row>
    <row r="92" spans="1:2" x14ac:dyDescent="0.25">
      <c r="A92" s="5">
        <v>1.9315214116032138</v>
      </c>
      <c r="B92" s="6">
        <v>1.5282278570085572</v>
      </c>
    </row>
    <row r="93" spans="1:2" x14ac:dyDescent="0.25">
      <c r="A93" s="5">
        <v>2.0228711901914416</v>
      </c>
      <c r="B93" s="6">
        <v>1.6174060820832772</v>
      </c>
    </row>
    <row r="94" spans="1:2" x14ac:dyDescent="0.25">
      <c r="A94" s="5">
        <v>1.8421356765531218</v>
      </c>
      <c r="B94" s="6">
        <v>1.4350845252893227</v>
      </c>
    </row>
    <row r="95" spans="1:2" x14ac:dyDescent="0.25">
      <c r="A95" s="5">
        <v>0.78845736036427028</v>
      </c>
      <c r="B95" s="6">
        <v>0.37843643572024505</v>
      </c>
    </row>
    <row r="96" spans="1:2" x14ac:dyDescent="0.25">
      <c r="A96" s="5">
        <v>1.7155981082624909</v>
      </c>
      <c r="B96" s="6">
        <v>1.3029127521808397</v>
      </c>
    </row>
    <row r="97" spans="1:2" x14ac:dyDescent="0.25">
      <c r="A97" s="5">
        <v>1.4085449700547104</v>
      </c>
      <c r="B97" s="6">
        <v>0.99325177301028345</v>
      </c>
    </row>
    <row r="98" spans="1:2" x14ac:dyDescent="0.25">
      <c r="A98" s="5">
        <v>2.259677591982769</v>
      </c>
      <c r="B98" s="6">
        <v>1.8453002361560848</v>
      </c>
    </row>
    <row r="99" spans="1:2" x14ac:dyDescent="0.25">
      <c r="A99" s="5">
        <v>1.5129270120532565</v>
      </c>
      <c r="B99" s="6">
        <v>1.0952733874025951</v>
      </c>
    </row>
    <row r="100" spans="1:2" x14ac:dyDescent="0.25">
      <c r="A100" s="5">
        <v>1.3323660190943349</v>
      </c>
      <c r="B100" s="6">
        <v>0.90825856017689077</v>
      </c>
    </row>
    <row r="101" spans="1:2" x14ac:dyDescent="0.25">
      <c r="A101" s="5">
        <v>0.86288995514703981</v>
      </c>
      <c r="B101" s="6">
        <v>0.44468582126144574</v>
      </c>
    </row>
    <row r="102" spans="1:2" x14ac:dyDescent="0.25">
      <c r="A102" s="5">
        <v>1.3110318766193438</v>
      </c>
      <c r="B102" s="6">
        <v>0.88789125735245711</v>
      </c>
    </row>
    <row r="103" spans="1:2" x14ac:dyDescent="0.25">
      <c r="A103" s="5">
        <v>2.0241930674493576</v>
      </c>
      <c r="B103" s="6">
        <v>1.5993875765805989</v>
      </c>
    </row>
    <row r="104" spans="1:2" x14ac:dyDescent="0.25">
      <c r="A104" s="5">
        <v>0.75612197972133366</v>
      </c>
      <c r="B104" s="6">
        <v>0.33647223662121289</v>
      </c>
    </row>
    <row r="105" spans="1:2" x14ac:dyDescent="0.25">
      <c r="A105" s="5">
        <v>0.58778666490211906</v>
      </c>
      <c r="B105" s="6">
        <v>0.16551443847757333</v>
      </c>
    </row>
    <row r="106" spans="1:2" x14ac:dyDescent="0.25">
      <c r="A106" s="5">
        <v>0.63127177684185776</v>
      </c>
      <c r="B106" s="6">
        <v>0.19885085874516517</v>
      </c>
    </row>
    <row r="107" spans="1:2" x14ac:dyDescent="0.25">
      <c r="A107" s="5">
        <v>0.26236426446749106</v>
      </c>
      <c r="B107" s="6">
        <v>-0.1743533871447778</v>
      </c>
    </row>
    <row r="108" spans="1:2" x14ac:dyDescent="0.25">
      <c r="A108" s="5">
        <v>0.87546873735389985</v>
      </c>
      <c r="B108" s="6">
        <v>0.43825493093115531</v>
      </c>
    </row>
    <row r="109" spans="1:2" x14ac:dyDescent="0.25">
      <c r="A109" s="5">
        <v>-0.4780358009429998</v>
      </c>
      <c r="B109" s="6">
        <v>-0.916290731874155</v>
      </c>
    </row>
    <row r="110" spans="1:2" x14ac:dyDescent="0.25">
      <c r="A110" s="5">
        <v>0.68309684470644383</v>
      </c>
      <c r="B110" s="6">
        <v>0.24686007793152581</v>
      </c>
    </row>
    <row r="111" spans="1:2" x14ac:dyDescent="0.25">
      <c r="A111" s="5">
        <v>2.0135687975291283</v>
      </c>
      <c r="B111" s="6">
        <v>1.572773928062509</v>
      </c>
    </row>
    <row r="112" spans="1:2" x14ac:dyDescent="0.25">
      <c r="A112" s="5">
        <v>2.3504224224082058</v>
      </c>
      <c r="B112" s="6">
        <v>1.9065751436566365</v>
      </c>
    </row>
    <row r="113" spans="1:2" x14ac:dyDescent="0.25">
      <c r="A113" s="5">
        <v>1.3686394258811698</v>
      </c>
      <c r="B113" s="6">
        <v>0.9242589015233319</v>
      </c>
    </row>
    <row r="114" spans="1:2" x14ac:dyDescent="0.25">
      <c r="A114" s="5">
        <v>0.45107561936021673</v>
      </c>
      <c r="B114" s="6">
        <v>9.950330853168092E-3</v>
      </c>
    </row>
    <row r="115" spans="1:2" x14ac:dyDescent="0.25">
      <c r="A115" s="5">
        <v>0.5709795465857378</v>
      </c>
      <c r="B115" s="6">
        <v>0.131028262406404</v>
      </c>
    </row>
    <row r="116" spans="1:2" x14ac:dyDescent="0.25">
      <c r="A116" s="5">
        <v>0.43178241642553783</v>
      </c>
      <c r="B116" s="6">
        <v>-2.0202707317519466E-2</v>
      </c>
    </row>
    <row r="117" spans="1:2" x14ac:dyDescent="0.25">
      <c r="A117" s="5">
        <v>0.72754860727727766</v>
      </c>
      <c r="B117" s="6">
        <v>0.28517894223366247</v>
      </c>
    </row>
    <row r="118" spans="1:2" x14ac:dyDescent="0.25">
      <c r="A118" s="5">
        <v>0.41871033485818504</v>
      </c>
      <c r="B118" s="6">
        <v>-3.0459207484708574E-2</v>
      </c>
    </row>
    <row r="119" spans="1:2" x14ac:dyDescent="0.25">
      <c r="A119" s="5">
        <v>2.3253245799635351</v>
      </c>
      <c r="B119" s="6">
        <v>1.8748743759385615</v>
      </c>
    </row>
    <row r="120" spans="1:2" x14ac:dyDescent="0.25">
      <c r="A120" s="5">
        <v>0.90421815063988586</v>
      </c>
      <c r="B120" s="6">
        <v>0.45742484703887548</v>
      </c>
    </row>
    <row r="121" spans="1:2" x14ac:dyDescent="0.25">
      <c r="A121" s="5">
        <v>1.7387102481382397</v>
      </c>
      <c r="B121" s="6">
        <v>1.2809338454620642</v>
      </c>
    </row>
    <row r="122" spans="1:2" x14ac:dyDescent="0.25">
      <c r="A122" s="5">
        <v>0.67803354274989713</v>
      </c>
      <c r="B122" s="6">
        <v>0.22314355131420976</v>
      </c>
    </row>
    <row r="123" spans="1:2" x14ac:dyDescent="0.25">
      <c r="A123" s="5">
        <v>1.7817091333745536</v>
      </c>
      <c r="B123" s="6">
        <v>1.324418957401803</v>
      </c>
    </row>
    <row r="124" spans="1:2" x14ac:dyDescent="0.25">
      <c r="A124" s="5">
        <v>0.35065687161316933</v>
      </c>
      <c r="B124" s="6">
        <v>-0.11653381625595151</v>
      </c>
    </row>
    <row r="125" spans="1:2" x14ac:dyDescent="0.25">
      <c r="A125" s="5">
        <v>1.1314021114911006</v>
      </c>
      <c r="B125" s="6">
        <v>0.67294447324242579</v>
      </c>
    </row>
    <row r="126" spans="1:2" x14ac:dyDescent="0.25">
      <c r="A126" s="5">
        <v>1.5560371357069851</v>
      </c>
      <c r="B126" s="6">
        <v>1.0952733874025951</v>
      </c>
    </row>
    <row r="127" spans="1:2" x14ac:dyDescent="0.25">
      <c r="A127" s="5">
        <v>0.46373401623214022</v>
      </c>
      <c r="B127" s="6">
        <v>0</v>
      </c>
    </row>
    <row r="128" spans="1:2" x14ac:dyDescent="0.25">
      <c r="A128" s="5">
        <v>1.1939224684724346</v>
      </c>
      <c r="B128" s="6">
        <v>0.73236789371322664</v>
      </c>
    </row>
    <row r="129" spans="1:2" x14ac:dyDescent="0.25">
      <c r="A129" s="5">
        <v>1.6193882432872684</v>
      </c>
      <c r="B129" s="6">
        <v>1.1537315878891892</v>
      </c>
    </row>
    <row r="130" spans="1:2" x14ac:dyDescent="0.25">
      <c r="A130" s="5">
        <v>0.81977983149331135</v>
      </c>
      <c r="B130" s="6">
        <v>0.35767444427181588</v>
      </c>
    </row>
    <row r="131" spans="1:2" x14ac:dyDescent="0.25">
      <c r="A131" s="5">
        <v>0.27763173659827955</v>
      </c>
      <c r="B131" s="6">
        <v>-0.18632957819149348</v>
      </c>
    </row>
    <row r="132" spans="1:2" x14ac:dyDescent="0.25">
      <c r="A132" s="5">
        <v>2.4060438013622756</v>
      </c>
      <c r="B132" s="6">
        <v>1.9401794743463283</v>
      </c>
    </row>
    <row r="133" spans="1:2" x14ac:dyDescent="0.25">
      <c r="A133" s="5">
        <v>1.205970806988609</v>
      </c>
      <c r="B133" s="6">
        <v>0.74193734472937733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123D-00FC-41C8-B924-D5578380B05C}">
  <dimension ref="A1:P25"/>
  <sheetViews>
    <sheetView topLeftCell="A9" workbookViewId="0">
      <selection activeCell="J1" sqref="J1"/>
    </sheetView>
  </sheetViews>
  <sheetFormatPr baseColWidth="10" defaultRowHeight="15" x14ac:dyDescent="0.25"/>
  <cols>
    <col min="1" max="1" width="35.28515625" customWidth="1"/>
    <col min="4" max="4" width="12.85546875" customWidth="1"/>
    <col min="6" max="6" width="16.5703125" customWidth="1"/>
    <col min="7" max="7" width="19" customWidth="1"/>
    <col min="9" max="9" width="14" customWidth="1"/>
    <col min="10" max="10" width="10.85546875" customWidth="1"/>
  </cols>
  <sheetData>
    <row r="1" spans="1:16" x14ac:dyDescent="0.25">
      <c r="A1" t="s">
        <v>7</v>
      </c>
    </row>
    <row r="2" spans="1:16" ht="15.75" thickBot="1" x14ac:dyDescent="0.3"/>
    <row r="3" spans="1:16" s="15" customFormat="1" x14ac:dyDescent="0.25">
      <c r="A3" s="18" t="s">
        <v>8</v>
      </c>
      <c r="B3" s="18"/>
    </row>
    <row r="4" spans="1:16" x14ac:dyDescent="0.25">
      <c r="A4" s="19" t="s">
        <v>9</v>
      </c>
      <c r="B4" s="19">
        <v>0.95426698530405663</v>
      </c>
      <c r="H4" s="44" t="s">
        <v>37</v>
      </c>
      <c r="I4" s="42">
        <v>12.24607762968701</v>
      </c>
    </row>
    <row r="5" spans="1:16" x14ac:dyDescent="0.25">
      <c r="A5" s="19" t="s">
        <v>10</v>
      </c>
      <c r="B5" s="19">
        <v>0.91062547924129256</v>
      </c>
      <c r="H5" s="45" t="s">
        <v>38</v>
      </c>
      <c r="I5" s="43">
        <v>39.050224138504142</v>
      </c>
      <c r="L5">
        <v>3.0171706585799036</v>
      </c>
    </row>
    <row r="6" spans="1:16" x14ac:dyDescent="0.25">
      <c r="A6" s="19" t="s">
        <v>10</v>
      </c>
      <c r="B6" s="19">
        <v>0.90481250228137666</v>
      </c>
      <c r="H6" s="45"/>
      <c r="I6" s="43"/>
      <c r="L6">
        <v>0.18463646337015069</v>
      </c>
    </row>
    <row r="7" spans="1:16" x14ac:dyDescent="0.25">
      <c r="A7" s="19" t="s">
        <v>11</v>
      </c>
      <c r="B7" s="19">
        <v>0.56345496453666044</v>
      </c>
      <c r="H7" s="45" t="s">
        <v>40</v>
      </c>
      <c r="I7" s="43">
        <f>I4/(132-9-1)</f>
        <v>0.10037768548923778</v>
      </c>
    </row>
    <row r="8" spans="1:16" ht="15.75" thickBot="1" x14ac:dyDescent="0.3">
      <c r="A8" s="20" t="s">
        <v>12</v>
      </c>
      <c r="B8" s="20">
        <v>132</v>
      </c>
      <c r="H8" s="45"/>
      <c r="I8" s="43"/>
    </row>
    <row r="9" spans="1:16" x14ac:dyDescent="0.25">
      <c r="H9" s="45" t="s">
        <v>39</v>
      </c>
      <c r="I9" s="43">
        <f>(I5-I4)/I7</f>
        <v>267.03292049597019</v>
      </c>
      <c r="K9" s="56" t="s">
        <v>44</v>
      </c>
      <c r="L9" s="58">
        <f>L5/L6</f>
        <v>16.341141958136507</v>
      </c>
      <c r="M9">
        <f>SQRT(I9)</f>
        <v>16.341141958136529</v>
      </c>
    </row>
    <row r="10" spans="1:16" ht="15.75" thickBot="1" x14ac:dyDescent="0.3">
      <c r="A10" t="s">
        <v>13</v>
      </c>
      <c r="H10" s="55" t="s">
        <v>41</v>
      </c>
      <c r="I10" s="59">
        <f>_xlfn.F.DIST.RT(I9,1,122)</f>
        <v>1.6473169371603845E-32</v>
      </c>
      <c r="J10" t="s">
        <v>48</v>
      </c>
      <c r="K10" s="50" t="s">
        <v>41</v>
      </c>
      <c r="L10">
        <f>2*_xlfn.T.DIST.RT(L9,122)</f>
        <v>1.647316937160596E-32</v>
      </c>
    </row>
    <row r="11" spans="1:16" s="16" customFormat="1" ht="35.25" customHeight="1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H11" s="49" t="s">
        <v>42</v>
      </c>
      <c r="I11" s="46">
        <f>_xlfn.F.INV.RT(0.05,1,122)</f>
        <v>3.9188156789043176</v>
      </c>
      <c r="J11" s="48" t="s">
        <v>43</v>
      </c>
      <c r="K11" s="47"/>
      <c r="L11" s="47"/>
      <c r="M11" s="47"/>
    </row>
    <row r="12" spans="1:16" x14ac:dyDescent="0.25">
      <c r="A12" s="22" t="s">
        <v>14</v>
      </c>
      <c r="B12" s="22">
        <v>8</v>
      </c>
      <c r="C12" s="22">
        <v>397.8777034968403</v>
      </c>
      <c r="D12" s="22">
        <v>49.734712937105037</v>
      </c>
      <c r="E12" s="22">
        <v>156.65389447104599</v>
      </c>
      <c r="F12" s="22">
        <v>1.0227587966356109E-60</v>
      </c>
      <c r="H12" s="51"/>
      <c r="I12" s="47"/>
      <c r="J12" s="47"/>
      <c r="K12" s="47"/>
      <c r="L12" s="52"/>
      <c r="M12" s="52"/>
      <c r="N12" s="52"/>
      <c r="O12" s="52"/>
      <c r="P12" s="52"/>
    </row>
    <row r="13" spans="1:16" ht="18.75" x14ac:dyDescent="0.3">
      <c r="A13" s="22" t="s">
        <v>15</v>
      </c>
      <c r="B13" s="22">
        <v>123</v>
      </c>
      <c r="C13" s="40">
        <v>39.050224138504142</v>
      </c>
      <c r="D13" s="54">
        <v>0.31748149706100925</v>
      </c>
      <c r="E13" s="22"/>
      <c r="F13" s="22"/>
      <c r="H13" s="53"/>
      <c r="I13" s="52"/>
      <c r="J13" s="52"/>
      <c r="K13" s="52"/>
      <c r="L13" s="52"/>
      <c r="M13" s="52"/>
      <c r="N13" s="52"/>
      <c r="O13" s="52"/>
      <c r="P13" s="52"/>
    </row>
    <row r="14" spans="1:16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</row>
    <row r="15" spans="1:16" ht="15.75" thickBot="1" x14ac:dyDescent="0.3"/>
    <row r="16" spans="1:16" s="41" customFormat="1" ht="57.75" customHeight="1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</row>
    <row r="17" spans="1:7" x14ac:dyDescent="0.25">
      <c r="A17" s="25" t="s">
        <v>17</v>
      </c>
      <c r="B17" s="25">
        <v>-0.51464288235306577</v>
      </c>
      <c r="C17" s="25">
        <v>0.57682581210682615</v>
      </c>
      <c r="D17" s="25">
        <v>-0.89219808051473892</v>
      </c>
      <c r="E17" s="25">
        <v>0.37402889913579573</v>
      </c>
      <c r="F17" s="25">
        <v>-1.6564342093976796</v>
      </c>
      <c r="G17" s="25">
        <v>0.62714844469154807</v>
      </c>
    </row>
    <row r="18" spans="1:7" x14ac:dyDescent="0.25">
      <c r="A18" s="25" t="s">
        <v>30</v>
      </c>
      <c r="B18" s="25">
        <v>2.5121138533214937</v>
      </c>
      <c r="C18" s="25">
        <v>0.11088844227531798</v>
      </c>
      <c r="D18" s="25">
        <v>22.654424589032672</v>
      </c>
      <c r="E18" s="25">
        <v>1.0212168996473015E-45</v>
      </c>
      <c r="F18" s="25">
        <v>2.2926169809519936</v>
      </c>
      <c r="G18" s="25">
        <v>2.7316107256909938</v>
      </c>
    </row>
    <row r="19" spans="1:7" x14ac:dyDescent="0.25">
      <c r="A19" s="25" t="s">
        <v>0</v>
      </c>
      <c r="B19" s="25">
        <v>-0.4024063013039903</v>
      </c>
      <c r="C19" s="25">
        <v>0.13880330998273957</v>
      </c>
      <c r="D19" s="25">
        <v>-2.8991117096129062</v>
      </c>
      <c r="E19" s="25">
        <v>4.4330412113274577E-3</v>
      </c>
      <c r="F19" s="25">
        <v>-0.67715894270282273</v>
      </c>
      <c r="G19" s="25">
        <v>-0.12765365990515787</v>
      </c>
    </row>
    <row r="20" spans="1:7" x14ac:dyDescent="0.25">
      <c r="A20" s="25" t="s">
        <v>31</v>
      </c>
      <c r="B20" s="25">
        <v>4.8119210304768997E-2</v>
      </c>
      <c r="C20" s="25">
        <v>0.7172598027818442</v>
      </c>
      <c r="D20" s="25">
        <v>6.7087560348623829E-2</v>
      </c>
      <c r="E20" s="25">
        <v>0.94662092573555368</v>
      </c>
      <c r="F20" s="25">
        <v>-1.371652590584008</v>
      </c>
      <c r="G20" s="25">
        <v>1.4678910111935459</v>
      </c>
    </row>
    <row r="21" spans="1:7" x14ac:dyDescent="0.25">
      <c r="A21" s="25" t="s">
        <v>32</v>
      </c>
      <c r="B21" s="25">
        <v>3.9855690715169319E-2</v>
      </c>
      <c r="C21" s="25">
        <v>0.72828614549735471</v>
      </c>
      <c r="D21" s="25">
        <v>5.4725317736137112E-2</v>
      </c>
      <c r="E21" s="25">
        <v>0.95644608907640305</v>
      </c>
      <c r="F21" s="25">
        <v>-1.4017420794997859</v>
      </c>
      <c r="G21" s="25">
        <v>1.4814534609301244</v>
      </c>
    </row>
    <row r="22" spans="1:7" x14ac:dyDescent="0.25">
      <c r="A22" s="25" t="s">
        <v>33</v>
      </c>
      <c r="B22" s="25">
        <v>0.20067653784754486</v>
      </c>
      <c r="C22" s="25">
        <v>0.61046483801379436</v>
      </c>
      <c r="D22" s="25">
        <v>0.32872743088769063</v>
      </c>
      <c r="E22" s="25">
        <v>0.74292073542673431</v>
      </c>
      <c r="F22" s="25">
        <v>-1.0077011784061778</v>
      </c>
      <c r="G22" s="25">
        <v>1.4090542541012674</v>
      </c>
    </row>
    <row r="23" spans="1:7" x14ac:dyDescent="0.25">
      <c r="A23" s="25" t="s">
        <v>34</v>
      </c>
      <c r="B23" s="25">
        <v>-2.9785000414075981E-2</v>
      </c>
      <c r="C23" s="25">
        <v>0.59648888070886474</v>
      </c>
      <c r="D23" s="25">
        <v>-4.9933873668658528E-2</v>
      </c>
      <c r="E23" s="25">
        <v>0.9602560796677051</v>
      </c>
      <c r="F23" s="25">
        <v>-1.2104981661172085</v>
      </c>
      <c r="G23" s="25">
        <v>1.1509281652890564</v>
      </c>
    </row>
    <row r="24" spans="1:7" x14ac:dyDescent="0.25">
      <c r="A24" s="25" t="s">
        <v>35</v>
      </c>
      <c r="B24" s="25">
        <v>0.18141096486653949</v>
      </c>
      <c r="C24" s="25">
        <v>0.6169261035582323</v>
      </c>
      <c r="D24" s="25">
        <v>0.29405623107892359</v>
      </c>
      <c r="E24" s="25">
        <v>0.76921057987655139</v>
      </c>
      <c r="F24" s="25">
        <v>-1.039756430360504</v>
      </c>
      <c r="G24" s="25">
        <v>1.4025783600935828</v>
      </c>
    </row>
    <row r="25" spans="1:7" ht="15.75" thickBot="1" x14ac:dyDescent="0.3">
      <c r="A25" s="27" t="s">
        <v>36</v>
      </c>
      <c r="B25" s="27">
        <v>0.53411754067172357</v>
      </c>
      <c r="C25" s="27">
        <v>0.59550170587781814</v>
      </c>
      <c r="D25" s="27">
        <v>0.89692025295610311</v>
      </c>
      <c r="E25" s="27">
        <v>0.37151362854378567</v>
      </c>
      <c r="F25" s="27">
        <v>-0.64464157298188485</v>
      </c>
      <c r="G25" s="27">
        <v>1.712876654325332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B00B-9EC4-4149-A391-AA6F2AF0F62F}">
  <dimension ref="A1:J25"/>
  <sheetViews>
    <sheetView workbookViewId="0">
      <selection activeCell="J13" sqref="J13"/>
    </sheetView>
  </sheetViews>
  <sheetFormatPr baseColWidth="10" defaultRowHeight="15" x14ac:dyDescent="0.25"/>
  <cols>
    <col min="1" max="1" width="35.7109375" customWidth="1"/>
    <col min="4" max="4" width="13" customWidth="1"/>
    <col min="6" max="6" width="16.28515625" customWidth="1"/>
    <col min="7" max="7" width="19.7109375" customWidth="1"/>
  </cols>
  <sheetData>
    <row r="1" spans="1:10" x14ac:dyDescent="0.25">
      <c r="A1" t="s">
        <v>7</v>
      </c>
    </row>
    <row r="2" spans="1:10" ht="15.75" thickBot="1" x14ac:dyDescent="0.3"/>
    <row r="3" spans="1:10" s="15" customFormat="1" x14ac:dyDescent="0.25">
      <c r="A3" s="18" t="s">
        <v>8</v>
      </c>
      <c r="B3" s="18"/>
    </row>
    <row r="4" spans="1:10" x14ac:dyDescent="0.25">
      <c r="A4" s="19" t="s">
        <v>9</v>
      </c>
      <c r="B4" s="19">
        <v>0.98576816068016682</v>
      </c>
      <c r="H4" s="44" t="s">
        <v>37</v>
      </c>
      <c r="I4" s="42">
        <v>12.24607762968701</v>
      </c>
    </row>
    <row r="5" spans="1:10" x14ac:dyDescent="0.25">
      <c r="A5" s="19" t="s">
        <v>10</v>
      </c>
      <c r="B5" s="19">
        <v>0.97173886661075926</v>
      </c>
      <c r="H5" s="45" t="s">
        <v>38</v>
      </c>
      <c r="I5" s="43">
        <v>12.348078444387017</v>
      </c>
    </row>
    <row r="6" spans="1:10" x14ac:dyDescent="0.25">
      <c r="A6" s="19" t="s">
        <v>10</v>
      </c>
      <c r="B6" s="19">
        <v>0.96990074411389804</v>
      </c>
      <c r="H6" s="45"/>
      <c r="I6" s="43"/>
    </row>
    <row r="7" spans="1:10" x14ac:dyDescent="0.25">
      <c r="A7" s="19" t="s">
        <v>11</v>
      </c>
      <c r="B7" s="19">
        <v>0.31684520141811057</v>
      </c>
      <c r="H7" s="45" t="s">
        <v>40</v>
      </c>
      <c r="I7" s="43">
        <f>I4/(132-9-1)</f>
        <v>0.10037768548923778</v>
      </c>
    </row>
    <row r="8" spans="1:10" ht="15.75" thickBot="1" x14ac:dyDescent="0.3">
      <c r="A8" s="20" t="s">
        <v>12</v>
      </c>
      <c r="B8" s="20">
        <v>132</v>
      </c>
      <c r="H8" s="45"/>
      <c r="I8" s="43"/>
    </row>
    <row r="9" spans="1:10" x14ac:dyDescent="0.25">
      <c r="H9" s="45" t="s">
        <v>39</v>
      </c>
      <c r="I9" s="43">
        <f>(I5-I4)/I7</f>
        <v>1.016170219534934</v>
      </c>
    </row>
    <row r="10" spans="1:10" ht="15.75" thickBot="1" x14ac:dyDescent="0.3">
      <c r="A10" t="s">
        <v>13</v>
      </c>
      <c r="H10" s="57" t="s">
        <v>41</v>
      </c>
      <c r="I10" s="60">
        <f>_xlfn.F.DIST.RT(I9,1,122)</f>
        <v>0.31542431853665825</v>
      </c>
      <c r="J10" t="s">
        <v>49</v>
      </c>
    </row>
    <row r="11" spans="1:10" s="16" customFormat="1" ht="30" x14ac:dyDescent="0.25">
      <c r="A11" s="21"/>
      <c r="B11" s="21" t="s">
        <v>18</v>
      </c>
      <c r="C11" s="21" t="s">
        <v>19</v>
      </c>
      <c r="D11" s="21" t="s">
        <v>20</v>
      </c>
      <c r="E11" s="21" t="s">
        <v>21</v>
      </c>
      <c r="F11" s="21" t="s">
        <v>22</v>
      </c>
      <c r="H11" s="55" t="s">
        <v>44</v>
      </c>
      <c r="I11" s="61">
        <f>SQRT(I9)</f>
        <v>1.0080526868844377</v>
      </c>
    </row>
    <row r="12" spans="1:10" x14ac:dyDescent="0.25">
      <c r="A12" s="22" t="s">
        <v>14</v>
      </c>
      <c r="B12" s="22">
        <v>8</v>
      </c>
      <c r="C12" s="22">
        <v>424.57984919095742</v>
      </c>
      <c r="D12" s="22">
        <v>53.072481148869677</v>
      </c>
      <c r="E12" s="22">
        <v>528.65838281731362</v>
      </c>
      <c r="F12" s="22">
        <v>2.1952105639410363E-91</v>
      </c>
    </row>
    <row r="13" spans="1:10" ht="18.75" x14ac:dyDescent="0.3">
      <c r="A13" s="22" t="s">
        <v>15</v>
      </c>
      <c r="B13" s="22">
        <v>123</v>
      </c>
      <c r="C13" s="40">
        <v>12.348078444387017</v>
      </c>
      <c r="D13" s="22">
        <v>0.10039088166168307</v>
      </c>
      <c r="E13" s="22"/>
      <c r="F13" s="22"/>
      <c r="H13" s="51"/>
      <c r="I13" s="47"/>
      <c r="J13" s="52"/>
    </row>
    <row r="14" spans="1:10" ht="15.75" thickBot="1" x14ac:dyDescent="0.3">
      <c r="A14" s="23" t="s">
        <v>16</v>
      </c>
      <c r="B14" s="23">
        <v>131</v>
      </c>
      <c r="C14" s="23">
        <v>436.92792763534442</v>
      </c>
      <c r="D14" s="23"/>
      <c r="E14" s="23"/>
      <c r="F14" s="23"/>
      <c r="H14" s="53"/>
      <c r="I14" s="52"/>
    </row>
    <row r="15" spans="1:10" ht="15.75" thickBot="1" x14ac:dyDescent="0.3"/>
    <row r="16" spans="1:10" s="16" customFormat="1" ht="56.25" customHeight="1" x14ac:dyDescent="0.25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/>
      <c r="I16"/>
    </row>
    <row r="17" spans="1:9" x14ac:dyDescent="0.25">
      <c r="A17" s="25" t="s">
        <v>17</v>
      </c>
      <c r="B17" s="25">
        <v>-1.8617134520663747</v>
      </c>
      <c r="C17" s="25">
        <v>0.32423361658904359</v>
      </c>
      <c r="D17" s="25">
        <v>-5.741889047939285</v>
      </c>
      <c r="E17" s="25">
        <v>6.8976880869432109E-8</v>
      </c>
      <c r="F17" s="25">
        <v>-2.5035140157504379</v>
      </c>
      <c r="G17" s="25">
        <v>-1.2199128883823116</v>
      </c>
      <c r="H17" s="16"/>
      <c r="I17" s="16"/>
    </row>
    <row r="18" spans="1:9" x14ac:dyDescent="0.25">
      <c r="A18" s="25" t="s">
        <v>29</v>
      </c>
      <c r="B18" s="25">
        <v>2.8431184897437083</v>
      </c>
      <c r="C18" s="25">
        <v>6.5414804430827284E-2</v>
      </c>
      <c r="D18" s="25">
        <v>43.462921191641819</v>
      </c>
      <c r="E18" s="25">
        <v>1.6798934937485729E-76</v>
      </c>
      <c r="F18" s="25">
        <v>2.7136338952755157</v>
      </c>
      <c r="G18" s="25">
        <v>2.9726030842119009</v>
      </c>
    </row>
    <row r="19" spans="1:9" x14ac:dyDescent="0.25">
      <c r="A19" s="25" t="s">
        <v>0</v>
      </c>
      <c r="B19" s="25">
        <v>1.950051618660246E-3</v>
      </c>
      <c r="C19" s="25">
        <v>8.1495527895026829E-2</v>
      </c>
      <c r="D19" s="25">
        <v>2.392832673189231E-2</v>
      </c>
      <c r="E19" s="25">
        <v>0.98094855549027515</v>
      </c>
      <c r="F19" s="25">
        <v>-0.15936534895885643</v>
      </c>
      <c r="G19" s="25">
        <v>0.16326545219617691</v>
      </c>
    </row>
    <row r="20" spans="1:9" x14ac:dyDescent="0.25">
      <c r="A20" s="25" t="s">
        <v>31</v>
      </c>
      <c r="B20" s="25">
        <v>-0.39814228286796971</v>
      </c>
      <c r="C20" s="25">
        <v>0.40394798514911406</v>
      </c>
      <c r="D20" s="25">
        <v>-0.9856275993578697</v>
      </c>
      <c r="E20" s="25">
        <v>0.3262507501470947</v>
      </c>
      <c r="F20" s="25">
        <v>-1.197732551437622</v>
      </c>
      <c r="G20" s="25">
        <v>0.4014479857016825</v>
      </c>
    </row>
    <row r="21" spans="1:9" x14ac:dyDescent="0.25">
      <c r="A21" s="25" t="s">
        <v>32</v>
      </c>
      <c r="B21" s="25">
        <v>-1.4145419657561229</v>
      </c>
      <c r="C21" s="25">
        <v>0.41778629434567949</v>
      </c>
      <c r="D21" s="25">
        <v>-3.3858027055950295</v>
      </c>
      <c r="E21" s="25">
        <v>9.5319212324557732E-4</v>
      </c>
      <c r="F21" s="25">
        <v>-2.2415243188857392</v>
      </c>
      <c r="G21" s="25">
        <v>-0.58755961262650658</v>
      </c>
    </row>
    <row r="22" spans="1:9" x14ac:dyDescent="0.25">
      <c r="A22" s="25" t="s">
        <v>33</v>
      </c>
      <c r="B22" s="25">
        <v>-9.0668430705338129E-2</v>
      </c>
      <c r="C22" s="25">
        <v>0.34320032525274452</v>
      </c>
      <c r="D22" s="25">
        <v>-0.26418515378319291</v>
      </c>
      <c r="E22" s="25">
        <v>0.79207938885846485</v>
      </c>
      <c r="F22" s="25">
        <v>-0.7700124312472254</v>
      </c>
      <c r="G22" s="25">
        <v>0.58867556983654912</v>
      </c>
    </row>
    <row r="23" spans="1:9" x14ac:dyDescent="0.25">
      <c r="A23" s="25" t="s">
        <v>34</v>
      </c>
      <c r="B23" s="25">
        <v>-0.18281884410443061</v>
      </c>
      <c r="C23" s="25">
        <v>0.33486171269588955</v>
      </c>
      <c r="D23" s="25">
        <v>-0.54595326122117971</v>
      </c>
      <c r="E23" s="25">
        <v>0.58608691143534908</v>
      </c>
      <c r="F23" s="25">
        <v>-0.8456570723712743</v>
      </c>
      <c r="G23" s="25">
        <v>0.48001938416241308</v>
      </c>
    </row>
    <row r="24" spans="1:9" x14ac:dyDescent="0.25">
      <c r="A24" s="25" t="s">
        <v>35</v>
      </c>
      <c r="B24" s="25">
        <v>-7.6907665414918835E-2</v>
      </c>
      <c r="C24" s="25">
        <v>0.34561892180285936</v>
      </c>
      <c r="D24" s="25">
        <v>-0.22252157090747154</v>
      </c>
      <c r="E24" s="25">
        <v>0.82427696402954376</v>
      </c>
      <c r="F24" s="25">
        <v>-0.76103912953173647</v>
      </c>
      <c r="G24" s="25">
        <v>0.60722379870189891</v>
      </c>
    </row>
    <row r="25" spans="1:9" ht="15.75" thickBot="1" x14ac:dyDescent="0.3">
      <c r="A25" s="27" t="s">
        <v>36</v>
      </c>
      <c r="B25" s="27">
        <v>0.34293215902270768</v>
      </c>
      <c r="C25" s="27">
        <v>0.33405508640472892</v>
      </c>
      <c r="D25" s="27">
        <v>1.0265736789507334</v>
      </c>
      <c r="E25" s="27">
        <v>0.30663587482960886</v>
      </c>
      <c r="F25" s="27">
        <v>-0.31830940195899926</v>
      </c>
      <c r="G25" s="27">
        <v>1.0041737200044145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Data</vt:lpstr>
      <vt:lpstr>MCO toutes les variables</vt:lpstr>
      <vt:lpstr>MCO Ln Longueur</vt:lpstr>
      <vt:lpstr>MCO LN Largeur</vt:lpstr>
      <vt:lpstr>MCO tropical</vt:lpstr>
      <vt:lpstr>MCO sous-ordre</vt:lpstr>
      <vt:lpstr>Corrélation entre Ln L et Ln l</vt:lpstr>
      <vt:lpstr>Test Ln Longueur nulle</vt:lpstr>
      <vt:lpstr>Test Ln Largeur nulle</vt:lpstr>
      <vt:lpstr>Test tropical nulle</vt:lpstr>
      <vt:lpstr>Test sous-ordres nulle</vt:lpstr>
      <vt:lpstr>Nouveau 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Linh Ho</dc:creator>
  <cp:lastModifiedBy>My Linh Ho</cp:lastModifiedBy>
  <dcterms:created xsi:type="dcterms:W3CDTF">2015-06-05T18:17:20Z</dcterms:created>
  <dcterms:modified xsi:type="dcterms:W3CDTF">2021-05-14T00:28:55Z</dcterms:modified>
</cp:coreProperties>
</file>