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mar/Documents/repos/global-resistome2/figs/"/>
    </mc:Choice>
  </mc:AlternateContent>
  <xr:revisionPtr revIDLastSave="0" documentId="13_ncr:1_{B0DA1929-3C51-0245-8268-51DA6C7E49A8}" xr6:coauthVersionLast="47" xr6:coauthVersionMax="47" xr10:uidLastSave="{00000000-0000-0000-0000-000000000000}"/>
  <bookViews>
    <workbookView xWindow="5180" yWindow="3000" windowWidth="28040" windowHeight="17440" xr2:uid="{93D3DE77-5A71-BE49-B2B0-EE6F3886F509}"/>
  </bookViews>
  <sheets>
    <sheet name="Sheet1" sheetId="1" r:id="rId1"/>
    <sheet name="Sheet2" sheetId="2" r:id="rId2"/>
  </sheets>
  <definedNames>
    <definedName name="table_class_rel_abundances" localSheetId="0">Sheet1!$A$1:$L$29</definedName>
    <definedName name="table_class_rel_abundances" localSheetId="1">Sheet2!$A$1:$AC$12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1" l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33" i="1"/>
  <c r="C32" i="1"/>
  <c r="D32" i="1"/>
  <c r="E32" i="1"/>
  <c r="F32" i="1"/>
  <c r="G32" i="1"/>
  <c r="H32" i="1"/>
  <c r="I32" i="1"/>
  <c r="J32" i="1"/>
  <c r="K32" i="1"/>
  <c r="L32" i="1"/>
  <c r="B32" i="1"/>
  <c r="F35" i="1"/>
  <c r="D39" i="1"/>
  <c r="D41" i="1"/>
  <c r="J41" i="1"/>
  <c r="K41" i="1"/>
  <c r="L41" i="1"/>
  <c r="D49" i="1"/>
  <c r="J49" i="1"/>
  <c r="D51" i="1"/>
  <c r="J51" i="1"/>
  <c r="D54" i="1"/>
  <c r="D56" i="1"/>
  <c r="F56" i="1"/>
  <c r="J56" i="1"/>
  <c r="D57" i="1"/>
  <c r="D58" i="1"/>
  <c r="C60" i="1"/>
  <c r="C31" i="1"/>
  <c r="B43" i="1" s="1"/>
  <c r="L52" i="1" l="1"/>
  <c r="E57" i="1"/>
  <c r="K36" i="1"/>
  <c r="D44" i="1"/>
  <c r="J33" i="1"/>
  <c r="I33" i="1"/>
  <c r="J58" i="1"/>
  <c r="E49" i="1"/>
  <c r="J50" i="1"/>
  <c r="I58" i="1"/>
  <c r="F54" i="1"/>
  <c r="J39" i="1"/>
  <c r="H56" i="1"/>
  <c r="F46" i="1"/>
  <c r="G43" i="1"/>
  <c r="L60" i="1"/>
  <c r="H48" i="1"/>
  <c r="I42" i="1"/>
  <c r="B39" i="1"/>
  <c r="D52" i="1"/>
  <c r="K60" i="1"/>
  <c r="B58" i="1"/>
  <c r="K55" i="1"/>
  <c r="G51" i="1"/>
  <c r="K47" i="1"/>
  <c r="E38" i="1"/>
  <c r="D60" i="1"/>
  <c r="L57" i="1"/>
  <c r="C55" i="1"/>
  <c r="C47" i="1"/>
  <c r="H37" i="1"/>
  <c r="G59" i="1"/>
  <c r="B50" i="1"/>
  <c r="I45" i="1"/>
  <c r="C36" i="1"/>
  <c r="F59" i="1"/>
  <c r="I53" i="1"/>
  <c r="L44" i="1"/>
  <c r="G40" i="1"/>
  <c r="H34" i="1"/>
  <c r="G34" i="1"/>
  <c r="G56" i="1"/>
  <c r="E54" i="1"/>
  <c r="C52" i="1"/>
  <c r="I50" i="1"/>
  <c r="G48" i="1"/>
  <c r="E46" i="1"/>
  <c r="F43" i="1"/>
  <c r="C41" i="1"/>
  <c r="L38" i="1"/>
  <c r="G37" i="1"/>
  <c r="E35" i="1"/>
  <c r="B60" i="1"/>
  <c r="K57" i="1"/>
  <c r="C57" i="1"/>
  <c r="I55" i="1"/>
  <c r="L54" i="1"/>
  <c r="G53" i="1"/>
  <c r="B52" i="1"/>
  <c r="H50" i="1"/>
  <c r="K49" i="1"/>
  <c r="F48" i="1"/>
  <c r="I47" i="1"/>
  <c r="L46" i="1"/>
  <c r="D46" i="1"/>
  <c r="G45" i="1"/>
  <c r="J44" i="1"/>
  <c r="E43" i="1"/>
  <c r="G42" i="1"/>
  <c r="B41" i="1"/>
  <c r="E40" i="1"/>
  <c r="H39" i="1"/>
  <c r="K38" i="1"/>
  <c r="C38" i="1"/>
  <c r="F37" i="1"/>
  <c r="I36" i="1"/>
  <c r="L35" i="1"/>
  <c r="D35" i="1"/>
  <c r="G33" i="1"/>
  <c r="I60" i="1"/>
  <c r="L59" i="1"/>
  <c r="D59" i="1"/>
  <c r="G58" i="1"/>
  <c r="J57" i="1"/>
  <c r="B57" i="1"/>
  <c r="E56" i="1"/>
  <c r="H55" i="1"/>
  <c r="K54" i="1"/>
  <c r="C54" i="1"/>
  <c r="F53" i="1"/>
  <c r="L51" i="1"/>
  <c r="G50" i="1"/>
  <c r="B49" i="1"/>
  <c r="E48" i="1"/>
  <c r="H47" i="1"/>
  <c r="K46" i="1"/>
  <c r="C46" i="1"/>
  <c r="F45" i="1"/>
  <c r="I44" i="1"/>
  <c r="L43" i="1"/>
  <c r="D43" i="1"/>
  <c r="F42" i="1"/>
  <c r="I41" i="1"/>
  <c r="L40" i="1"/>
  <c r="D40" i="1"/>
  <c r="G39" i="1"/>
  <c r="J38" i="1"/>
  <c r="B38" i="1"/>
  <c r="E37" i="1"/>
  <c r="H36" i="1"/>
  <c r="K35" i="1"/>
  <c r="C35" i="1"/>
  <c r="F34" i="1"/>
  <c r="J54" i="1"/>
  <c r="E53" i="1"/>
  <c r="K51" i="1"/>
  <c r="F50" i="1"/>
  <c r="L48" i="1"/>
  <c r="G47" i="1"/>
  <c r="B46" i="1"/>
  <c r="H44" i="1"/>
  <c r="C43" i="1"/>
  <c r="H41" i="1"/>
  <c r="C40" i="1"/>
  <c r="I38" i="1"/>
  <c r="L37" i="1"/>
  <c r="D37" i="1"/>
  <c r="G36" i="1"/>
  <c r="B35" i="1"/>
  <c r="E34" i="1"/>
  <c r="B55" i="1"/>
  <c r="K52" i="1"/>
  <c r="L49" i="1"/>
  <c r="J47" i="1"/>
  <c r="H45" i="1"/>
  <c r="C44" i="1"/>
  <c r="I39" i="1"/>
  <c r="J36" i="1"/>
  <c r="H33" i="1"/>
  <c r="H58" i="1"/>
  <c r="J52" i="1"/>
  <c r="E51" i="1"/>
  <c r="C49" i="1"/>
  <c r="B44" i="1"/>
  <c r="I52" i="1"/>
  <c r="F33" i="1"/>
  <c r="H60" i="1"/>
  <c r="K59" i="1"/>
  <c r="C59" i="1"/>
  <c r="F58" i="1"/>
  <c r="I57" i="1"/>
  <c r="L56" i="1"/>
  <c r="G55" i="1"/>
  <c r="B54" i="1"/>
  <c r="H52" i="1"/>
  <c r="C51" i="1"/>
  <c r="I49" i="1"/>
  <c r="D48" i="1"/>
  <c r="J46" i="1"/>
  <c r="E45" i="1"/>
  <c r="K43" i="1"/>
  <c r="E42" i="1"/>
  <c r="K40" i="1"/>
  <c r="F39" i="1"/>
  <c r="J35" i="1"/>
  <c r="B33" i="1"/>
  <c r="E33" i="1"/>
  <c r="G60" i="1"/>
  <c r="J59" i="1"/>
  <c r="B59" i="1"/>
  <c r="E58" i="1"/>
  <c r="H57" i="1"/>
  <c r="K56" i="1"/>
  <c r="C56" i="1"/>
  <c r="F55" i="1"/>
  <c r="I54" i="1"/>
  <c r="L53" i="1"/>
  <c r="D53" i="1"/>
  <c r="G52" i="1"/>
  <c r="B51" i="1"/>
  <c r="E50" i="1"/>
  <c r="H49" i="1"/>
  <c r="K48" i="1"/>
  <c r="C48" i="1"/>
  <c r="F47" i="1"/>
  <c r="I46" i="1"/>
  <c r="L45" i="1"/>
  <c r="D45" i="1"/>
  <c r="G44" i="1"/>
  <c r="J43" i="1"/>
  <c r="L42" i="1"/>
  <c r="D42" i="1"/>
  <c r="G41" i="1"/>
  <c r="J40" i="1"/>
  <c r="B40" i="1"/>
  <c r="E39" i="1"/>
  <c r="H38" i="1"/>
  <c r="K37" i="1"/>
  <c r="C37" i="1"/>
  <c r="F36" i="1"/>
  <c r="I35" i="1"/>
  <c r="L34" i="1"/>
  <c r="D34" i="1"/>
  <c r="C34" i="1"/>
  <c r="J55" i="1"/>
  <c r="H53" i="1"/>
  <c r="F51" i="1"/>
  <c r="B47" i="1"/>
  <c r="K44" i="1"/>
  <c r="H42" i="1"/>
  <c r="F40" i="1"/>
  <c r="D38" i="1"/>
  <c r="B36" i="1"/>
  <c r="J60" i="1"/>
  <c r="E59" i="1"/>
  <c r="L33" i="1"/>
  <c r="D33" i="1"/>
  <c r="F60" i="1"/>
  <c r="I59" i="1"/>
  <c r="L58" i="1"/>
  <c r="G57" i="1"/>
  <c r="B56" i="1"/>
  <c r="E55" i="1"/>
  <c r="H54" i="1"/>
  <c r="K53" i="1"/>
  <c r="C53" i="1"/>
  <c r="F52" i="1"/>
  <c r="I51" i="1"/>
  <c r="L50" i="1"/>
  <c r="D50" i="1"/>
  <c r="G49" i="1"/>
  <c r="J48" i="1"/>
  <c r="B48" i="1"/>
  <c r="E47" i="1"/>
  <c r="H46" i="1"/>
  <c r="K45" i="1"/>
  <c r="C45" i="1"/>
  <c r="F44" i="1"/>
  <c r="I43" i="1"/>
  <c r="K42" i="1"/>
  <c r="C42" i="1"/>
  <c r="F41" i="1"/>
  <c r="I40" i="1"/>
  <c r="L39" i="1"/>
  <c r="G38" i="1"/>
  <c r="J37" i="1"/>
  <c r="B37" i="1"/>
  <c r="E36" i="1"/>
  <c r="H35" i="1"/>
  <c r="K34" i="1"/>
  <c r="K33" i="1"/>
  <c r="C33" i="1"/>
  <c r="E60" i="1"/>
  <c r="H59" i="1"/>
  <c r="K58" i="1"/>
  <c r="C58" i="1"/>
  <c r="F57" i="1"/>
  <c r="I56" i="1"/>
  <c r="L55" i="1"/>
  <c r="D55" i="1"/>
  <c r="G54" i="1"/>
  <c r="J53" i="1"/>
  <c r="B53" i="1"/>
  <c r="E52" i="1"/>
  <c r="H51" i="1"/>
  <c r="K50" i="1"/>
  <c r="C50" i="1"/>
  <c r="F49" i="1"/>
  <c r="I48" i="1"/>
  <c r="L47" i="1"/>
  <c r="D47" i="1"/>
  <c r="G46" i="1"/>
  <c r="J45" i="1"/>
  <c r="B45" i="1"/>
  <c r="E44" i="1"/>
  <c r="H43" i="1"/>
  <c r="J42" i="1"/>
  <c r="B42" i="1"/>
  <c r="E41" i="1"/>
  <c r="H40" i="1"/>
  <c r="K39" i="1"/>
  <c r="C39" i="1"/>
  <c r="F38" i="1"/>
  <c r="I37" i="1"/>
  <c r="L36" i="1"/>
  <c r="D36" i="1"/>
  <c r="G35" i="1"/>
  <c r="J34" i="1"/>
  <c r="B34" i="1"/>
  <c r="I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F9CB48-8CA9-CB40-947B-BD4056136442}" name="table_class_rel_abundances" type="6" refreshedVersion="8" background="1" saveData="1">
    <textPr sourceFile="/Users/hanmar/Documents/repos/global-resistome2/figs/table_class_rel_abundances.t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DD5E0B2-6F1F-DB44-9E9A-3D12163EABA2}" name="table_class_rel_abundances1" type="6" refreshedVersion="8" background="1" saveData="1">
    <textPr codePage="10000" sourceFile="/Users/hanmar/Documents/repos/global-resistome2/figs/table_class_rel_abundances.tsv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<sst xmlns="http://schemas.openxmlformats.org/spreadsheetml/2006/main" count="116" uniqueCount="72">
  <si>
    <t>Air</t>
  </si>
  <si>
    <t>All</t>
  </si>
  <si>
    <t>Dog</t>
  </si>
  <si>
    <t>Chicken</t>
  </si>
  <si>
    <t>Cow</t>
  </si>
  <si>
    <t>Freshwater</t>
  </si>
  <si>
    <t>Human</t>
  </si>
  <si>
    <t>Marine</t>
  </si>
  <si>
    <t>Mouse</t>
  </si>
  <si>
    <t>Pig</t>
  </si>
  <si>
    <t>Soil</t>
  </si>
  <si>
    <t>Aminoglycoside</t>
  </si>
  <si>
    <t>Aminoglycoside/Fluoroquinolone/Macrolide/Phenicol/Rifampicin/Tetracycline</t>
  </si>
  <si>
    <t>Aminoglycoside/Fluoroquinolone/Quinolone</t>
  </si>
  <si>
    <t>Beta_lactam</t>
  </si>
  <si>
    <t>Folate_pathway_antagonist</t>
  </si>
  <si>
    <t>Fosfomycin</t>
  </si>
  <si>
    <t>Glycopeptide</t>
  </si>
  <si>
    <t>Lincosamide</t>
  </si>
  <si>
    <t>Lincosamide/Macrolide</t>
  </si>
  <si>
    <t>Lincosamide/Macrolide/Streptogramin</t>
  </si>
  <si>
    <t>Lincosamide/Macrolide/Streptogramin/Tetracycline</t>
  </si>
  <si>
    <t>Lincosamide/Oxazolidinone/Phenicol/Pleuromutilin/Streptogramin</t>
  </si>
  <si>
    <t>Lincosamide/Pleuromutilin/Streptogramin</t>
  </si>
  <si>
    <t>Lincosamide/Streptogramin</t>
  </si>
  <si>
    <t>Macrolide</t>
  </si>
  <si>
    <t>Macrolide/Streptogramin</t>
  </si>
  <si>
    <t>Macrolide/Tetracycline</t>
  </si>
  <si>
    <t>Nitroimidazole</t>
  </si>
  <si>
    <t>Oxazolidinone/Phenicol</t>
  </si>
  <si>
    <t>Oxazolidinone/Phenicol/Tetracycline</t>
  </si>
  <si>
    <t>Phenicol</t>
  </si>
  <si>
    <t>Polymyxin</t>
  </si>
  <si>
    <t>Quinolone</t>
  </si>
  <si>
    <t>Rifampicin</t>
  </si>
  <si>
    <t>Steroid_antibacterial</t>
  </si>
  <si>
    <t>Streptogramin</t>
  </si>
  <si>
    <t>Tetracycline</t>
  </si>
  <si>
    <t>Pleuromutilin</t>
  </si>
  <si>
    <t>Resistance class</t>
  </si>
  <si>
    <t>hostGroup2</t>
  </si>
  <si>
    <t>NA</t>
  </si>
  <si>
    <t>decimals</t>
  </si>
  <si>
    <t>label</t>
  </si>
  <si>
    <t>Aminoglycoside/Fluoroquinolone/Macrolide/Phenicol/Rifampicin/Tetracycline (1)</t>
  </si>
  <si>
    <t>Lincosamide/Macrolide (1)</t>
  </si>
  <si>
    <t>Lincosamide/Macrolide/Streptogramin/Tetracycline (1)</t>
  </si>
  <si>
    <t>Macrolide/Tetracycline (1)</t>
  </si>
  <si>
    <t>Oxazolidinone/Phenicol/Tetracycline (1)</t>
  </si>
  <si>
    <t>Pleuromutilin (1)</t>
  </si>
  <si>
    <t>Aminoglycoside (144)</t>
  </si>
  <si>
    <t>Aminoglycoside/Fluoroquinolone/Quinolone (1)</t>
  </si>
  <si>
    <t>Beta_lactam (227)</t>
  </si>
  <si>
    <t>Folate_pathway_antagonist (37)</t>
  </si>
  <si>
    <t>Fosfomycin (28)</t>
  </si>
  <si>
    <t>Glycopeptide (27)</t>
  </si>
  <si>
    <t>Lincosamide (9)</t>
  </si>
  <si>
    <t>Lincosamide/Macrolide/Streptogramin (44)</t>
  </si>
  <si>
    <t>Lincosamide/Oxazolidinone/Phenicol/Pleuromutilin/Streptogramin (3)</t>
  </si>
  <si>
    <t>Lincosamide/Pleuromutilin/Streptogramin (7)</t>
  </si>
  <si>
    <t>Lincosamide/Streptogramin (2)</t>
  </si>
  <si>
    <t>Macrolide (24)</t>
  </si>
  <si>
    <t>Macrolide/Streptogramin (4)</t>
  </si>
  <si>
    <t>Nitroimidazole (9)</t>
  </si>
  <si>
    <t>Oxazolidinone/Phenicol (1)</t>
  </si>
  <si>
    <t>Phenicol (33)</t>
  </si>
  <si>
    <t>Polymyxin (10)</t>
  </si>
  <si>
    <t>Quinolone (17)</t>
  </si>
  <si>
    <t>Rifampicin (6)</t>
  </si>
  <si>
    <t>Steroid_antibacterial (2)</t>
  </si>
  <si>
    <t>Streptogramin (11)</t>
  </si>
  <si>
    <t>Tetracycline (64)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</si>
</sst>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left" indent="1"/>
    </xf>
    <xf numFmtId="11" fontId="0" fillId="0" borderId="0" xfId="0" applyNumberFormat="1"/>
    <xf numFmtId="167" fontId="0" fillId="0" borderId="0" xfId="0" applyNumberFormat="1" applyAlignment="1">
      <alignment horizontal="left" indent="1"/>
    </xf>
    <xf numFmtId="2" fontId="1" fillId="0" borderId="0" xfId="0" applyNumberFormat="1" applyFont="1" applyAlignment="1">
      <alignment wrapText="1"/>
    </xf>
    <xf numFmtId="2" fontId="1" fillId="0" borderId="0" xfId="0" applyNumberFormat="1" applyFont="1"/>
    <xf numFmtId="2" fontId="0" fillId="0" borderId="0" xfId="0" applyNumberFormat="1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class_rel_abundances" connectionId="1" xr16:uid="{5783DB12-5EB5-A44B-AABE-EDE7281CD64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class_rel_abundances" connectionId="2" xr16:uid="{F2991E54-A890-0941-9743-601362F3E3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FCA2-25F0-084C-85DF-36A464330F43}">
  <dimension ref="A1:L60"/>
  <sheetViews>
    <sheetView tabSelected="1" workbookViewId="0">
      <selection activeCell="A20" sqref="A20"/>
    </sheetView>
  </sheetViews>
  <sheetFormatPr baseColWidth="10" defaultRowHeight="16" x14ac:dyDescent="0.2"/>
  <cols>
    <col min="1" max="1" width="45.6640625" bestFit="1" customWidth="1"/>
    <col min="2" max="6" width="10.1640625" bestFit="1" customWidth="1"/>
    <col min="7" max="7" width="10.5" bestFit="1" customWidth="1"/>
    <col min="8" max="12" width="10.1640625" bestFit="1" customWidth="1"/>
  </cols>
  <sheetData>
    <row r="1" spans="1:12" ht="17" x14ac:dyDescent="0.2">
      <c r="A1" s="4" t="s">
        <v>43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ht="17" x14ac:dyDescent="0.2">
      <c r="A2" s="6" t="s">
        <v>50</v>
      </c>
      <c r="B2" s="3">
        <v>17.6373056387154</v>
      </c>
      <c r="C2" s="3">
        <v>9.1206636568312494</v>
      </c>
      <c r="D2" s="3">
        <v>8.4172712469935007</v>
      </c>
      <c r="E2" s="3">
        <v>11.5119826608162</v>
      </c>
      <c r="F2" s="3">
        <v>5.2420645757072197</v>
      </c>
      <c r="G2" s="3">
        <v>16.700330365564501</v>
      </c>
      <c r="H2" s="3">
        <v>8.5145137299253193</v>
      </c>
      <c r="I2" s="3">
        <v>8.1988251281162605E-2</v>
      </c>
      <c r="J2" s="3">
        <v>10.121141316998701</v>
      </c>
      <c r="K2" s="3">
        <v>14.078081446814</v>
      </c>
      <c r="L2" s="3">
        <v>1.58131338596236</v>
      </c>
    </row>
    <row r="3" spans="1:12" ht="34" x14ac:dyDescent="0.2">
      <c r="A3" s="6" t="s">
        <v>44</v>
      </c>
      <c r="B3" s="3">
        <v>0.626155485436653</v>
      </c>
      <c r="C3" s="3">
        <v>1.0805450993669901</v>
      </c>
      <c r="D3" s="3">
        <v>0.52190649664421995</v>
      </c>
      <c r="E3" s="3">
        <v>0.11747540551095</v>
      </c>
      <c r="F3" s="3">
        <v>6.8535219637042705E-2</v>
      </c>
      <c r="G3" s="3">
        <v>0.33839851383040598</v>
      </c>
      <c r="H3" s="3">
        <v>1.0769196000362899</v>
      </c>
      <c r="I3" s="3">
        <v>0.19777021900740999</v>
      </c>
      <c r="J3" s="3">
        <v>1.19848463510343</v>
      </c>
      <c r="K3" s="3">
        <v>0.16742625899597599</v>
      </c>
      <c r="L3" s="3">
        <v>1.6426427958550299E-2</v>
      </c>
    </row>
    <row r="4" spans="1:12" ht="17" x14ac:dyDescent="0.2">
      <c r="A4" s="6" t="s">
        <v>51</v>
      </c>
      <c r="B4" s="3">
        <v>1.9781838168109302E-3</v>
      </c>
      <c r="C4" s="3">
        <v>0.189092230797094</v>
      </c>
      <c r="D4" s="3">
        <v>4.7557736695558899E-4</v>
      </c>
      <c r="E4" s="3">
        <v>9.39850537785E-2</v>
      </c>
      <c r="F4" s="3" t="s">
        <v>41</v>
      </c>
      <c r="G4" s="3">
        <v>0.46270809522331402</v>
      </c>
      <c r="H4" s="3">
        <v>0.14611405259478399</v>
      </c>
      <c r="I4" s="3">
        <v>6.8562733411509203E-5</v>
      </c>
      <c r="J4" s="3">
        <v>1.16383865801419E-2</v>
      </c>
      <c r="K4" s="3">
        <v>1.9560333463624702E-3</v>
      </c>
      <c r="L4" s="3">
        <v>1.9867912893986199E-4</v>
      </c>
    </row>
    <row r="5" spans="1:12" ht="17" x14ac:dyDescent="0.2">
      <c r="A5" s="6" t="s">
        <v>52</v>
      </c>
      <c r="B5" s="3">
        <v>41.595550131970697</v>
      </c>
      <c r="C5" s="3">
        <v>20.546970016503799</v>
      </c>
      <c r="D5" s="3">
        <v>20.0696478219194</v>
      </c>
      <c r="E5" s="3">
        <v>0.78824447899110694</v>
      </c>
      <c r="F5" s="3">
        <v>1.64495344286875</v>
      </c>
      <c r="G5" s="3">
        <v>8.4395570145396395</v>
      </c>
      <c r="H5" s="3">
        <v>18.496296487953401</v>
      </c>
      <c r="I5" s="3">
        <v>1.84860999755733</v>
      </c>
      <c r="J5" s="3">
        <v>3.0233343358983999</v>
      </c>
      <c r="K5" s="3">
        <v>5.5917412989799598</v>
      </c>
      <c r="L5" s="3">
        <v>1.88993591355812</v>
      </c>
    </row>
    <row r="6" spans="1:12" ht="17" x14ac:dyDescent="0.2">
      <c r="A6" s="6" t="s">
        <v>53</v>
      </c>
      <c r="B6" s="3">
        <v>2.9169703041671502</v>
      </c>
      <c r="C6" s="3">
        <v>3.1971483630525501</v>
      </c>
      <c r="D6" s="3">
        <v>0.96870378035049098</v>
      </c>
      <c r="E6" s="3">
        <v>2.18629372175227</v>
      </c>
      <c r="F6" s="3">
        <v>0.412726303364359</v>
      </c>
      <c r="G6" s="3">
        <v>5.4453400462251</v>
      </c>
      <c r="H6" s="3">
        <v>3.1324927600338701</v>
      </c>
      <c r="I6" s="3">
        <v>0.35750706791382098</v>
      </c>
      <c r="J6" s="3">
        <v>4.3259996454708496</v>
      </c>
      <c r="K6" s="3">
        <v>1.0261496200324201</v>
      </c>
      <c r="L6" s="3">
        <v>0.81623271669266595</v>
      </c>
    </row>
    <row r="7" spans="1:12" ht="17" x14ac:dyDescent="0.2">
      <c r="A7" s="6" t="s">
        <v>54</v>
      </c>
      <c r="B7" s="3">
        <v>4.3648768306783197</v>
      </c>
      <c r="C7" s="3">
        <v>1.06689362051213</v>
      </c>
      <c r="D7" s="3">
        <v>1.3486503286233501E-2</v>
      </c>
      <c r="E7" s="3">
        <v>0.20310462419820099</v>
      </c>
      <c r="F7" s="3">
        <v>5.1050671403562002E-3</v>
      </c>
      <c r="G7" s="3">
        <v>1.28748260063631</v>
      </c>
      <c r="H7" s="3">
        <v>1.4883241017436999</v>
      </c>
      <c r="I7" s="3">
        <v>9.5058577423309705E-3</v>
      </c>
      <c r="J7" s="3">
        <v>0.21528988050798201</v>
      </c>
      <c r="K7" s="3">
        <v>2.82282008307457E-2</v>
      </c>
      <c r="L7" s="3">
        <v>0.19235562597844</v>
      </c>
    </row>
    <row r="8" spans="1:12" ht="17" x14ac:dyDescent="0.2">
      <c r="A8" s="6" t="s">
        <v>55</v>
      </c>
      <c r="B8" s="3">
        <v>8.44399852460497E-3</v>
      </c>
      <c r="C8" s="3">
        <v>0.29228654006410398</v>
      </c>
      <c r="D8" s="3" t="s">
        <v>41</v>
      </c>
      <c r="E8" s="3">
        <v>1.48079806396031E-2</v>
      </c>
      <c r="F8" s="3">
        <v>6.1131780476300103E-4</v>
      </c>
      <c r="G8" s="3">
        <v>1.0994225434989201E-2</v>
      </c>
      <c r="H8" s="3">
        <v>0.57593585251984802</v>
      </c>
      <c r="I8" s="3">
        <v>1.3879164674768601E-3</v>
      </c>
      <c r="J8" s="3">
        <v>0.71507830910852999</v>
      </c>
      <c r="K8" s="3">
        <v>2.1488193926680901E-2</v>
      </c>
      <c r="L8" s="3">
        <v>1.4636128727900001E-2</v>
      </c>
    </row>
    <row r="9" spans="1:12" ht="17" x14ac:dyDescent="0.2">
      <c r="A9" s="6" t="s">
        <v>56</v>
      </c>
      <c r="B9" s="3">
        <v>1.87852386202863</v>
      </c>
      <c r="C9" s="3">
        <v>3.3290958093448002</v>
      </c>
      <c r="D9" s="3">
        <v>28.9962656745234</v>
      </c>
      <c r="E9" s="3">
        <v>3.42396627634868</v>
      </c>
      <c r="F9" s="3">
        <v>8.2942370348674306</v>
      </c>
      <c r="G9" s="3">
        <v>0.36053507849383098</v>
      </c>
      <c r="H9" s="3">
        <v>2.0215494250349701</v>
      </c>
      <c r="I9" s="3">
        <v>7.1821681804603099E-3</v>
      </c>
      <c r="J9" s="3">
        <v>4.01209679343369</v>
      </c>
      <c r="K9" s="3">
        <v>11.6144740144354</v>
      </c>
      <c r="L9" s="3">
        <v>0.70934423843221595</v>
      </c>
    </row>
    <row r="10" spans="1:12" ht="17" x14ac:dyDescent="0.2">
      <c r="A10" s="6" t="s">
        <v>45</v>
      </c>
      <c r="B10" s="3">
        <v>1.5777980375732701E-3</v>
      </c>
      <c r="C10" s="3">
        <v>2.18260688537911E-3</v>
      </c>
      <c r="D10" s="3" t="s">
        <v>41</v>
      </c>
      <c r="E10" s="3">
        <v>5.2746611695141403E-6</v>
      </c>
      <c r="F10" s="3">
        <v>2.62944435770711E-5</v>
      </c>
      <c r="G10" s="3">
        <v>1.09267840396445E-4</v>
      </c>
      <c r="H10" s="3">
        <v>4.7732456828661297E-3</v>
      </c>
      <c r="I10" s="3">
        <v>1.3561228066916501E-4</v>
      </c>
      <c r="J10" s="3" t="s">
        <v>41</v>
      </c>
      <c r="K10" s="3" t="s">
        <v>41</v>
      </c>
      <c r="L10" s="3" t="s">
        <v>41</v>
      </c>
    </row>
    <row r="11" spans="1:12" ht="17" x14ac:dyDescent="0.2">
      <c r="A11" s="6" t="s">
        <v>57</v>
      </c>
      <c r="B11" s="3">
        <v>6.11516959390464</v>
      </c>
      <c r="C11" s="3">
        <v>12.3296589871447</v>
      </c>
      <c r="D11" s="3">
        <v>1.3524639127996001</v>
      </c>
      <c r="E11" s="3">
        <v>14.505403638271501</v>
      </c>
      <c r="F11" s="3">
        <v>2.26116991299916</v>
      </c>
      <c r="G11" s="3">
        <v>0.32178045332715599</v>
      </c>
      <c r="H11" s="3">
        <v>17.712745488390699</v>
      </c>
      <c r="I11" s="3">
        <v>2.7810820671264801E-2</v>
      </c>
      <c r="J11" s="3">
        <v>8.1855761217867293</v>
      </c>
      <c r="K11" s="3">
        <v>9.52220064635463</v>
      </c>
      <c r="L11" s="3">
        <v>5.9502368316391703</v>
      </c>
    </row>
    <row r="12" spans="1:12" ht="34" x14ac:dyDescent="0.2">
      <c r="A12" s="6" t="s">
        <v>46</v>
      </c>
      <c r="B12" s="3">
        <v>4.74469099604374E-4</v>
      </c>
      <c r="C12" s="3">
        <v>3.28652849981333E-3</v>
      </c>
      <c r="D12" s="3">
        <v>1.8664929808917299E-5</v>
      </c>
      <c r="E12" s="3">
        <v>1.1103224705277899E-4</v>
      </c>
      <c r="F12" s="3">
        <v>1.8977183144883701E-4</v>
      </c>
      <c r="G12" s="3">
        <v>3.28585868495279E-4</v>
      </c>
      <c r="H12" s="3">
        <v>1.1959145555838701E-3</v>
      </c>
      <c r="I12" s="3">
        <v>2.3609926015257201E-5</v>
      </c>
      <c r="J12" s="3">
        <v>7.4194166576670398E-2</v>
      </c>
      <c r="K12" s="3">
        <v>2.4006099980330002E-3</v>
      </c>
      <c r="L12" s="3">
        <v>1.20590880475258E-3</v>
      </c>
    </row>
    <row r="13" spans="1:12" ht="34" x14ac:dyDescent="0.2">
      <c r="A13" s="6" t="s">
        <v>58</v>
      </c>
      <c r="B13" s="3">
        <v>0.414314631904799</v>
      </c>
      <c r="C13" s="3">
        <v>0.48869728236200999</v>
      </c>
      <c r="D13" s="3">
        <v>1.44677114097688E-2</v>
      </c>
      <c r="E13" s="3">
        <v>1.3590197748997099</v>
      </c>
      <c r="F13" s="3">
        <v>0.49585429476070297</v>
      </c>
      <c r="G13" s="3">
        <v>9.7703422033039895E-3</v>
      </c>
      <c r="H13" s="3">
        <v>0.45209693320357502</v>
      </c>
      <c r="I13" s="3">
        <v>4.4425571304856503E-4</v>
      </c>
      <c r="J13" s="3">
        <v>1.64442695211791</v>
      </c>
      <c r="K13" s="3">
        <v>1.2537212796502999</v>
      </c>
      <c r="L13" s="3">
        <v>3.9731949921342498E-2</v>
      </c>
    </row>
    <row r="14" spans="1:12" ht="17" x14ac:dyDescent="0.2">
      <c r="A14" s="6" t="s">
        <v>59</v>
      </c>
      <c r="B14" s="3">
        <v>0.48480722736418003</v>
      </c>
      <c r="C14" s="3">
        <v>0.26569341583263001</v>
      </c>
      <c r="D14" s="3">
        <v>0.181691029220307</v>
      </c>
      <c r="E14" s="3">
        <v>9.32944101218562E-2</v>
      </c>
      <c r="F14" s="3">
        <v>2.1480519910577499E-2</v>
      </c>
      <c r="G14" s="3">
        <v>1.76082835123707E-2</v>
      </c>
      <c r="H14" s="3">
        <v>0.343350069747554</v>
      </c>
      <c r="I14" s="3">
        <v>2.45445442295108E-3</v>
      </c>
      <c r="J14" s="3">
        <v>1.28737911459366E-3</v>
      </c>
      <c r="K14" s="3">
        <v>0.206970901463188</v>
      </c>
      <c r="L14" s="3">
        <v>4.87719240344726E-2</v>
      </c>
    </row>
    <row r="15" spans="1:12" ht="17" x14ac:dyDescent="0.2">
      <c r="A15" s="6" t="s">
        <v>60</v>
      </c>
      <c r="B15" s="3">
        <v>0.124993144245933</v>
      </c>
      <c r="C15" s="3">
        <v>0.28104135518142098</v>
      </c>
      <c r="D15" s="3">
        <v>8.6199059608517003E-4</v>
      </c>
      <c r="E15" s="3">
        <v>1.7216178615802099E-2</v>
      </c>
      <c r="F15" s="3">
        <v>5.7240656580873602E-3</v>
      </c>
      <c r="G15" s="3">
        <v>1.30029880460607E-2</v>
      </c>
      <c r="H15" s="3">
        <v>0.37814054122940799</v>
      </c>
      <c r="I15" s="3">
        <v>5.54047234601872E-3</v>
      </c>
      <c r="J15" s="3">
        <v>5.9070097476848202E-2</v>
      </c>
      <c r="K15" s="3">
        <v>9.0773229585077494E-3</v>
      </c>
      <c r="L15" s="3">
        <v>4.0743376530702202E-3</v>
      </c>
    </row>
    <row r="16" spans="1:12" ht="17" x14ac:dyDescent="0.2">
      <c r="A16" s="6" t="s">
        <v>61</v>
      </c>
      <c r="B16" s="3">
        <v>1.8601391473086599</v>
      </c>
      <c r="C16" s="3">
        <v>3.0375113807657899</v>
      </c>
      <c r="D16" s="3">
        <v>5.7791611138310799</v>
      </c>
      <c r="E16" s="3">
        <v>0.35779144790546702</v>
      </c>
      <c r="F16" s="3">
        <v>16.708929794622801</v>
      </c>
      <c r="G16" s="3">
        <v>1.90403172473114</v>
      </c>
      <c r="H16" s="3">
        <v>2.5251813794207698</v>
      </c>
      <c r="I16" s="3">
        <v>7.8060985460669903E-3</v>
      </c>
      <c r="J16" s="3">
        <v>4.2242785765437203</v>
      </c>
      <c r="K16" s="3">
        <v>6.8277173456025597</v>
      </c>
      <c r="L16" s="3">
        <v>0.25244066048998698</v>
      </c>
    </row>
    <row r="17" spans="1:12" ht="17" x14ac:dyDescent="0.2">
      <c r="A17" s="6" t="s">
        <v>62</v>
      </c>
      <c r="B17" s="3">
        <v>1.6918362817052</v>
      </c>
      <c r="C17" s="3">
        <v>1.10287575482019</v>
      </c>
      <c r="D17" s="3">
        <v>1.0065738057526299</v>
      </c>
      <c r="E17" s="3">
        <v>0.115883403569496</v>
      </c>
      <c r="F17" s="3">
        <v>0.39292982415870797</v>
      </c>
      <c r="G17" s="3">
        <v>1.1818959823937201</v>
      </c>
      <c r="H17" s="3">
        <v>1.42882146252558</v>
      </c>
      <c r="I17" s="3">
        <v>6.3549729346639803E-3</v>
      </c>
      <c r="J17" s="3">
        <v>1.82857604466403</v>
      </c>
      <c r="K17" s="3">
        <v>0.484734373219667</v>
      </c>
      <c r="L17" s="3">
        <v>0.11324867343780699</v>
      </c>
    </row>
    <row r="18" spans="1:12" ht="17" x14ac:dyDescent="0.2">
      <c r="A18" s="6" t="s">
        <v>47</v>
      </c>
      <c r="B18" s="3">
        <v>6.0505124745201299E-3</v>
      </c>
      <c r="C18" s="3">
        <v>7.5000937449220401E-4</v>
      </c>
      <c r="D18" s="3" t="s">
        <v>41</v>
      </c>
      <c r="E18" s="3">
        <v>2.3145671878016701E-3</v>
      </c>
      <c r="F18" s="3">
        <v>5.2817534489594903E-5</v>
      </c>
      <c r="G18" s="3">
        <v>5.9859773434574697E-5</v>
      </c>
      <c r="H18" s="3">
        <v>1.56127256326225E-5</v>
      </c>
      <c r="I18" s="3">
        <v>5.6696484389602899E-5</v>
      </c>
      <c r="J18" s="3" t="s">
        <v>41</v>
      </c>
      <c r="K18" s="3">
        <v>1.8967010269109401E-4</v>
      </c>
      <c r="L18" s="3">
        <v>1.0984256286768099E-3</v>
      </c>
    </row>
    <row r="19" spans="1:12" ht="17" x14ac:dyDescent="0.2">
      <c r="A19" s="6" t="s">
        <v>63</v>
      </c>
      <c r="B19" s="3">
        <v>7.1805583353351E-3</v>
      </c>
      <c r="C19" s="3">
        <v>0.31620767287826401</v>
      </c>
      <c r="D19" s="3">
        <v>3.9160196062251899E-2</v>
      </c>
      <c r="E19" s="3">
        <v>1.3542170173252601E-2</v>
      </c>
      <c r="F19" s="3">
        <v>4.7463321743710603E-2</v>
      </c>
      <c r="G19" s="3">
        <v>4.7560112518205497E-3</v>
      </c>
      <c r="H19" s="3">
        <v>0.55671671168746995</v>
      </c>
      <c r="I19" s="3">
        <v>1.44514866432205E-4</v>
      </c>
      <c r="J19" s="3">
        <v>2.0029347586427299E-2</v>
      </c>
      <c r="K19" s="3">
        <v>0.135853448330191</v>
      </c>
      <c r="L19" s="3">
        <v>3.9283958005252503E-4</v>
      </c>
    </row>
    <row r="20" spans="1:12" ht="17" x14ac:dyDescent="0.2">
      <c r="A20" s="6" t="s">
        <v>64</v>
      </c>
      <c r="B20" s="3">
        <v>2.5759477107332E-2</v>
      </c>
      <c r="C20" s="3">
        <v>1.8176062686447302E-2</v>
      </c>
      <c r="D20" s="3" t="s">
        <v>41</v>
      </c>
      <c r="E20" s="3">
        <v>9.7462230134016503E-2</v>
      </c>
      <c r="F20" s="3">
        <v>1.9595773743839198E-3</v>
      </c>
      <c r="G20" s="3">
        <v>8.3949682255806001E-5</v>
      </c>
      <c r="H20" s="3">
        <v>1.22992374156084E-3</v>
      </c>
      <c r="I20" s="3">
        <v>9.59644027199966E-6</v>
      </c>
      <c r="J20" s="3" t="s">
        <v>41</v>
      </c>
      <c r="K20" s="3">
        <v>9.4020253689081998E-2</v>
      </c>
      <c r="L20" s="3">
        <v>2.4647599472747898E-3</v>
      </c>
    </row>
    <row r="21" spans="1:12" ht="17" x14ac:dyDescent="0.2">
      <c r="A21" s="6" t="s">
        <v>48</v>
      </c>
      <c r="B21" s="3">
        <v>1.6292290233284198E-2</v>
      </c>
      <c r="C21" s="3">
        <v>6.5050336736308098E-2</v>
      </c>
      <c r="D21" s="3">
        <v>1.45466144490529E-3</v>
      </c>
      <c r="E21" s="3">
        <v>1.5437150932244501</v>
      </c>
      <c r="F21" s="3">
        <v>3.6405456134884001E-3</v>
      </c>
      <c r="G21" s="3">
        <v>3.0425962187739602E-4</v>
      </c>
      <c r="H21" s="3">
        <v>9.4518561968245703E-3</v>
      </c>
      <c r="I21" s="3">
        <v>3.4780468610120298E-4</v>
      </c>
      <c r="J21" s="3">
        <v>2.9218492277187501E-2</v>
      </c>
      <c r="K21" s="3">
        <v>4.0207409757486802E-2</v>
      </c>
      <c r="L21" s="3">
        <v>8.4463157847538303E-4</v>
      </c>
    </row>
    <row r="22" spans="1:12" ht="17" x14ac:dyDescent="0.2">
      <c r="A22" s="6" t="s">
        <v>65</v>
      </c>
      <c r="B22" s="3">
        <v>6.1859627157030701</v>
      </c>
      <c r="C22" s="3">
        <v>9.2128138041147896</v>
      </c>
      <c r="D22" s="3">
        <v>0.36290414768510898</v>
      </c>
      <c r="E22" s="3">
        <v>6.0990067703119299</v>
      </c>
      <c r="F22" s="3">
        <v>4.3348582990172702</v>
      </c>
      <c r="G22" s="3">
        <v>55.8858097524218</v>
      </c>
      <c r="H22" s="3">
        <v>3.32905927559856</v>
      </c>
      <c r="I22" s="3">
        <v>97.371929219039899</v>
      </c>
      <c r="J22" s="3">
        <v>0.14162263670004599</v>
      </c>
      <c r="K22" s="3">
        <v>0.81094585998263202</v>
      </c>
      <c r="L22" s="3">
        <v>85.038980166012806</v>
      </c>
    </row>
    <row r="23" spans="1:12" ht="17" x14ac:dyDescent="0.2">
      <c r="A23" s="6" t="s">
        <v>49</v>
      </c>
      <c r="B23" s="3" t="s">
        <v>41</v>
      </c>
      <c r="C23" s="3">
        <v>1.63894494127191E-4</v>
      </c>
      <c r="D23" s="3">
        <v>1.0819019590820999E-3</v>
      </c>
      <c r="E23" s="3">
        <v>4.9911220710738501E-5</v>
      </c>
      <c r="F23" s="3">
        <v>4.3650854950078498E-6</v>
      </c>
      <c r="G23" s="3">
        <v>1.08835951699226E-4</v>
      </c>
      <c r="H23" s="3">
        <v>1.3037639716592501E-4</v>
      </c>
      <c r="I23" s="3">
        <v>1.33298944489662E-4</v>
      </c>
      <c r="J23" s="3">
        <v>3.1637818487794699E-3</v>
      </c>
      <c r="K23" s="3">
        <v>1.96589162603971E-4</v>
      </c>
      <c r="L23" s="3">
        <v>1.5362596205270002E-5</v>
      </c>
    </row>
    <row r="24" spans="1:12" ht="17" x14ac:dyDescent="0.2">
      <c r="A24" s="6" t="s">
        <v>66</v>
      </c>
      <c r="B24" s="3">
        <v>2.10716797985624E-2</v>
      </c>
      <c r="C24" s="3">
        <v>5.9908165218526203E-2</v>
      </c>
      <c r="D24" s="3" t="s">
        <v>41</v>
      </c>
      <c r="E24" s="3">
        <v>8.1126688469961693E-3</v>
      </c>
      <c r="F24" s="3">
        <v>9.3779763457028898E-4</v>
      </c>
      <c r="G24" s="3">
        <v>0.38763802673299003</v>
      </c>
      <c r="H24" s="3">
        <v>5.8797936684680301E-2</v>
      </c>
      <c r="I24" s="3">
        <v>1.9540282905881399E-3</v>
      </c>
      <c r="J24" s="3">
        <v>1.3915782136856399E-2</v>
      </c>
      <c r="K24" s="3">
        <v>6.9586446596960297E-2</v>
      </c>
      <c r="L24" s="3">
        <v>9.0631770834501797E-4</v>
      </c>
    </row>
    <row r="25" spans="1:12" ht="17" x14ac:dyDescent="0.2">
      <c r="A25" s="6" t="s">
        <v>67</v>
      </c>
      <c r="B25" s="3">
        <v>0.302986501800738</v>
      </c>
      <c r="C25" s="3">
        <v>1.19423706576767</v>
      </c>
      <c r="D25" s="3">
        <v>7.2242411221455803E-3</v>
      </c>
      <c r="E25" s="3">
        <v>0.13748609224375399</v>
      </c>
      <c r="F25" s="3">
        <v>3.3072425380550699E-3</v>
      </c>
      <c r="G25" s="3">
        <v>1.85392020227455</v>
      </c>
      <c r="H25" s="3">
        <v>1.2640198926830799</v>
      </c>
      <c r="I25" s="3">
        <v>3.9472267642255204E-3</v>
      </c>
      <c r="J25" s="3">
        <v>0.17705172371094199</v>
      </c>
      <c r="K25" s="3">
        <v>0.14099637143152499</v>
      </c>
      <c r="L25" s="3">
        <v>0.12323269475588899</v>
      </c>
    </row>
    <row r="26" spans="1:12" ht="17" x14ac:dyDescent="0.2">
      <c r="A26" s="6" t="s">
        <v>68</v>
      </c>
      <c r="B26" s="3">
        <v>2.9641081643262102E-3</v>
      </c>
      <c r="C26" s="3">
        <v>0.108106901823075</v>
      </c>
      <c r="D26" s="3" t="s">
        <v>41</v>
      </c>
      <c r="E26" s="3">
        <v>1.35019530275639E-2</v>
      </c>
      <c r="F26" s="3" t="s">
        <v>41</v>
      </c>
      <c r="G26" s="3">
        <v>0.17555074944791599</v>
      </c>
      <c r="H26" s="3">
        <v>5.6594762447193997E-2</v>
      </c>
      <c r="I26" s="3">
        <v>9.2331121021757402E-5</v>
      </c>
      <c r="J26" s="3" t="s">
        <v>41</v>
      </c>
      <c r="K26" s="3">
        <v>1.0490609850862E-3</v>
      </c>
      <c r="L26" s="3">
        <v>8.1088044569535805E-4</v>
      </c>
    </row>
    <row r="27" spans="1:12" ht="17" x14ac:dyDescent="0.2">
      <c r="A27" s="6" t="s">
        <v>69</v>
      </c>
      <c r="B27" s="3">
        <v>8.8017952628878696E-2</v>
      </c>
      <c r="C27" s="3">
        <v>6.17167417064017E-2</v>
      </c>
      <c r="D27" s="3" t="s">
        <v>41</v>
      </c>
      <c r="E27" s="3">
        <v>1.24517274468957E-5</v>
      </c>
      <c r="F27" s="3">
        <v>1.1401758066550901E-4</v>
      </c>
      <c r="G27" s="3">
        <v>1.80561618371581E-3</v>
      </c>
      <c r="H27" s="3">
        <v>3.3677643964171097E-2</v>
      </c>
      <c r="I27" s="3">
        <v>3.0389804245505598E-3</v>
      </c>
      <c r="J27" s="3">
        <v>1.2537515915123499E-4</v>
      </c>
      <c r="K27" s="3">
        <v>3.9391329579150698E-4</v>
      </c>
      <c r="L27" s="3">
        <v>3.6409912479740499E-5</v>
      </c>
    </row>
    <row r="28" spans="1:12" ht="17" x14ac:dyDescent="0.2">
      <c r="A28" s="6" t="s">
        <v>70</v>
      </c>
      <c r="B28" s="3">
        <v>8.1735304472741899E-3</v>
      </c>
      <c r="C28" s="3">
        <v>0.149022915470996</v>
      </c>
      <c r="D28" s="3" t="s">
        <v>41</v>
      </c>
      <c r="E28" s="3">
        <v>3.3037434375337802</v>
      </c>
      <c r="F28" s="3">
        <v>8.8883332254486105E-4</v>
      </c>
      <c r="G28" s="3">
        <v>1.04368707402564E-3</v>
      </c>
      <c r="H28" s="3">
        <v>4.6904607686045503E-3</v>
      </c>
      <c r="I28" s="3">
        <v>1.2771600506046399E-3</v>
      </c>
      <c r="J28" s="3">
        <v>4.9347843326841398E-5</v>
      </c>
      <c r="K28" s="3">
        <v>0.11468710809105399</v>
      </c>
      <c r="L28" s="3">
        <v>2.1215588364236999E-2</v>
      </c>
    </row>
    <row r="29" spans="1:12" ht="17" x14ac:dyDescent="0.2">
      <c r="A29" s="6" t="s">
        <v>71</v>
      </c>
      <c r="B29" s="3">
        <v>13.6124239443976</v>
      </c>
      <c r="C29" s="3">
        <v>32.480203781764097</v>
      </c>
      <c r="D29" s="3">
        <v>32.265179522102798</v>
      </c>
      <c r="E29" s="3">
        <v>53.992467292040601</v>
      </c>
      <c r="F29" s="3">
        <v>60.052235742780198</v>
      </c>
      <c r="G29" s="3">
        <v>5.1950454817130298</v>
      </c>
      <c r="H29" s="3">
        <v>36.3871645025066</v>
      </c>
      <c r="I29" s="3">
        <v>6.2478805163236298E-2</v>
      </c>
      <c r="J29" s="3">
        <v>59.974350871354901</v>
      </c>
      <c r="K29" s="3">
        <v>47.755506321966301</v>
      </c>
      <c r="L29" s="3">
        <v>3.1798485210499599</v>
      </c>
    </row>
    <row r="31" spans="1:12" ht="17" x14ac:dyDescent="0.2">
      <c r="A31" s="6" t="s">
        <v>42</v>
      </c>
      <c r="B31" s="1">
        <v>2</v>
      </c>
      <c r="C31">
        <f>1*10^(-B31)</f>
        <v>0.01</v>
      </c>
    </row>
    <row r="32" spans="1:12" ht="17" x14ac:dyDescent="0.2">
      <c r="A32" s="4" t="s">
        <v>39</v>
      </c>
      <c r="B32" s="5" t="str">
        <f>B1</f>
        <v>Air</v>
      </c>
      <c r="C32" s="5" t="str">
        <f t="shared" ref="C32:L32" si="0">C1</f>
        <v>All</v>
      </c>
      <c r="D32" s="5" t="str">
        <f t="shared" si="0"/>
        <v>Dog</v>
      </c>
      <c r="E32" s="5" t="str">
        <f t="shared" si="0"/>
        <v>Chicken</v>
      </c>
      <c r="F32" s="5" t="str">
        <f t="shared" si="0"/>
        <v>Cow</v>
      </c>
      <c r="G32" s="5" t="str">
        <f t="shared" si="0"/>
        <v>Freshwater</v>
      </c>
      <c r="H32" s="5" t="str">
        <f t="shared" si="0"/>
        <v>Human</v>
      </c>
      <c r="I32" s="5" t="str">
        <f t="shared" si="0"/>
        <v>Marine</v>
      </c>
      <c r="J32" s="5" t="str">
        <f t="shared" si="0"/>
        <v>Mouse</v>
      </c>
      <c r="K32" s="5" t="str">
        <f t="shared" si="0"/>
        <v>Pig</v>
      </c>
      <c r="L32" s="5" t="str">
        <f t="shared" si="0"/>
        <v>Soil</v>
      </c>
    </row>
    <row r="33" spans="1:12" ht="17" x14ac:dyDescent="0.2">
      <c r="A33" s="6" t="str">
        <f>A2</f>
        <v>Aminoglycoside (144)</v>
      </c>
      <c r="B33" s="7">
        <f>IF(ISNUMBER(B2), IF(B2&lt;$C$31, _xlfn.CONCAT("&lt;", $C$31), ROUND(B2, $B$31)), "-")</f>
        <v>17.64</v>
      </c>
      <c r="C33" s="7">
        <f t="shared" ref="C33:L33" si="1">IF(ISNUMBER(C2), IF(C2&lt;$C$31, _xlfn.CONCAT("&lt;", $C$31), ROUND(C2, $B$31)), "-")</f>
        <v>9.1199999999999992</v>
      </c>
      <c r="D33" s="7">
        <f t="shared" si="1"/>
        <v>8.42</v>
      </c>
      <c r="E33" s="7">
        <f t="shared" si="1"/>
        <v>11.51</v>
      </c>
      <c r="F33" s="7">
        <f t="shared" si="1"/>
        <v>5.24</v>
      </c>
      <c r="G33" s="7">
        <f t="shared" si="1"/>
        <v>16.7</v>
      </c>
      <c r="H33" s="7">
        <f t="shared" si="1"/>
        <v>8.51</v>
      </c>
      <c r="I33" s="7">
        <f t="shared" si="1"/>
        <v>0.08</v>
      </c>
      <c r="J33" s="7">
        <f t="shared" si="1"/>
        <v>10.119999999999999</v>
      </c>
      <c r="K33" s="7">
        <f t="shared" si="1"/>
        <v>14.08</v>
      </c>
      <c r="L33" s="7">
        <f t="shared" si="1"/>
        <v>1.58</v>
      </c>
    </row>
    <row r="34" spans="1:12" ht="17" x14ac:dyDescent="0.2">
      <c r="A34" s="6" t="str">
        <f t="shared" ref="A34:A60" si="2">A3</f>
        <v>Aminoglycoside/Fluoroquinolone/Macrolide/Phenicol/Rifampicin/Tetracycline (1)</v>
      </c>
      <c r="B34" s="7">
        <f t="shared" ref="B34:L34" si="3">IF(ISNUMBER(B3), IF(B3&lt;$C$31, _xlfn.CONCAT("&lt;", $C$31), ROUND(B3, $B$31)), "-")</f>
        <v>0.63</v>
      </c>
      <c r="C34" s="7">
        <f t="shared" si="3"/>
        <v>1.08</v>
      </c>
      <c r="D34" s="7">
        <f t="shared" si="3"/>
        <v>0.52</v>
      </c>
      <c r="E34" s="7">
        <f t="shared" si="3"/>
        <v>0.12</v>
      </c>
      <c r="F34" s="7">
        <f t="shared" si="3"/>
        <v>7.0000000000000007E-2</v>
      </c>
      <c r="G34" s="7">
        <f t="shared" si="3"/>
        <v>0.34</v>
      </c>
      <c r="H34" s="7">
        <f t="shared" si="3"/>
        <v>1.08</v>
      </c>
      <c r="I34" s="7">
        <f t="shared" si="3"/>
        <v>0.2</v>
      </c>
      <c r="J34" s="7">
        <f t="shared" si="3"/>
        <v>1.2</v>
      </c>
      <c r="K34" s="7">
        <f t="shared" si="3"/>
        <v>0.17</v>
      </c>
      <c r="L34" s="7">
        <f t="shared" si="3"/>
        <v>0.02</v>
      </c>
    </row>
    <row r="35" spans="1:12" ht="17" x14ac:dyDescent="0.2">
      <c r="A35" s="6" t="str">
        <f t="shared" si="2"/>
        <v>Aminoglycoside/Fluoroquinolone/Quinolone (1)</v>
      </c>
      <c r="B35" s="7" t="str">
        <f t="shared" ref="B35:L35" si="4">IF(ISNUMBER(B4), IF(B4&lt;$C$31, _xlfn.CONCAT("&lt;", $C$31), ROUND(B4, $B$31)), "-")</f>
        <v>&lt;0.01</v>
      </c>
      <c r="C35" s="7">
        <f t="shared" si="4"/>
        <v>0.19</v>
      </c>
      <c r="D35" s="7" t="str">
        <f t="shared" si="4"/>
        <v>&lt;0.01</v>
      </c>
      <c r="E35" s="7">
        <f t="shared" si="4"/>
        <v>0.09</v>
      </c>
      <c r="F35" s="7" t="str">
        <f t="shared" si="4"/>
        <v>-</v>
      </c>
      <c r="G35" s="7">
        <f t="shared" si="4"/>
        <v>0.46</v>
      </c>
      <c r="H35" s="7">
        <f t="shared" si="4"/>
        <v>0.15</v>
      </c>
      <c r="I35" s="7" t="str">
        <f t="shared" si="4"/>
        <v>&lt;0.01</v>
      </c>
      <c r="J35" s="7">
        <f t="shared" si="4"/>
        <v>0.01</v>
      </c>
      <c r="K35" s="7" t="str">
        <f t="shared" si="4"/>
        <v>&lt;0.01</v>
      </c>
      <c r="L35" s="7" t="str">
        <f t="shared" si="4"/>
        <v>&lt;0.01</v>
      </c>
    </row>
    <row r="36" spans="1:12" ht="17" x14ac:dyDescent="0.2">
      <c r="A36" s="6" t="str">
        <f t="shared" si="2"/>
        <v>Beta_lactam (227)</v>
      </c>
      <c r="B36" s="7">
        <f t="shared" ref="B36:L36" si="5">IF(ISNUMBER(B5), IF(B5&lt;$C$31, _xlfn.CONCAT("&lt;", $C$31), ROUND(B5, $B$31)), "-")</f>
        <v>41.6</v>
      </c>
      <c r="C36" s="7">
        <f t="shared" si="5"/>
        <v>20.55</v>
      </c>
      <c r="D36" s="7">
        <f t="shared" si="5"/>
        <v>20.07</v>
      </c>
      <c r="E36" s="7">
        <f t="shared" si="5"/>
        <v>0.79</v>
      </c>
      <c r="F36" s="7">
        <f t="shared" si="5"/>
        <v>1.64</v>
      </c>
      <c r="G36" s="7">
        <f t="shared" si="5"/>
        <v>8.44</v>
      </c>
      <c r="H36" s="7">
        <f t="shared" si="5"/>
        <v>18.5</v>
      </c>
      <c r="I36" s="7">
        <f t="shared" si="5"/>
        <v>1.85</v>
      </c>
      <c r="J36" s="7">
        <f t="shared" si="5"/>
        <v>3.02</v>
      </c>
      <c r="K36" s="7">
        <f t="shared" si="5"/>
        <v>5.59</v>
      </c>
      <c r="L36" s="7">
        <f t="shared" si="5"/>
        <v>1.89</v>
      </c>
    </row>
    <row r="37" spans="1:12" ht="17" x14ac:dyDescent="0.2">
      <c r="A37" s="6" t="str">
        <f t="shared" si="2"/>
        <v>Folate_pathway_antagonist (37)</v>
      </c>
      <c r="B37" s="7">
        <f t="shared" ref="B37:L37" si="6">IF(ISNUMBER(B6), IF(B6&lt;$C$31, _xlfn.CONCAT("&lt;", $C$31), ROUND(B6, $B$31)), "-")</f>
        <v>2.92</v>
      </c>
      <c r="C37" s="7">
        <f t="shared" si="6"/>
        <v>3.2</v>
      </c>
      <c r="D37" s="7">
        <f t="shared" si="6"/>
        <v>0.97</v>
      </c>
      <c r="E37" s="7">
        <f t="shared" si="6"/>
        <v>2.19</v>
      </c>
      <c r="F37" s="7">
        <f t="shared" si="6"/>
        <v>0.41</v>
      </c>
      <c r="G37" s="7">
        <f t="shared" si="6"/>
        <v>5.45</v>
      </c>
      <c r="H37" s="7">
        <f t="shared" si="6"/>
        <v>3.13</v>
      </c>
      <c r="I37" s="7">
        <f t="shared" si="6"/>
        <v>0.36</v>
      </c>
      <c r="J37" s="7">
        <f t="shared" si="6"/>
        <v>4.33</v>
      </c>
      <c r="K37" s="7">
        <f t="shared" si="6"/>
        <v>1.03</v>
      </c>
      <c r="L37" s="7">
        <f t="shared" si="6"/>
        <v>0.82</v>
      </c>
    </row>
    <row r="38" spans="1:12" ht="17" x14ac:dyDescent="0.2">
      <c r="A38" s="6" t="str">
        <f t="shared" si="2"/>
        <v>Fosfomycin (28)</v>
      </c>
      <c r="B38" s="7">
        <f t="shared" ref="B38:L38" si="7">IF(ISNUMBER(B7), IF(B7&lt;$C$31, _xlfn.CONCAT("&lt;", $C$31), ROUND(B7, $B$31)), "-")</f>
        <v>4.3600000000000003</v>
      </c>
      <c r="C38" s="7">
        <f t="shared" si="7"/>
        <v>1.07</v>
      </c>
      <c r="D38" s="7">
        <f t="shared" si="7"/>
        <v>0.01</v>
      </c>
      <c r="E38" s="7">
        <f t="shared" si="7"/>
        <v>0.2</v>
      </c>
      <c r="F38" s="7" t="str">
        <f t="shared" si="7"/>
        <v>&lt;0.01</v>
      </c>
      <c r="G38" s="7">
        <f t="shared" si="7"/>
        <v>1.29</v>
      </c>
      <c r="H38" s="7">
        <f t="shared" si="7"/>
        <v>1.49</v>
      </c>
      <c r="I38" s="7" t="str">
        <f t="shared" si="7"/>
        <v>&lt;0.01</v>
      </c>
      <c r="J38" s="7">
        <f t="shared" si="7"/>
        <v>0.22</v>
      </c>
      <c r="K38" s="7">
        <f t="shared" si="7"/>
        <v>0.03</v>
      </c>
      <c r="L38" s="7">
        <f t="shared" si="7"/>
        <v>0.19</v>
      </c>
    </row>
    <row r="39" spans="1:12" ht="17" x14ac:dyDescent="0.2">
      <c r="A39" s="6" t="str">
        <f t="shared" si="2"/>
        <v>Glycopeptide (27)</v>
      </c>
      <c r="B39" s="7" t="str">
        <f t="shared" ref="B39:L39" si="8">IF(ISNUMBER(B8), IF(B8&lt;$C$31, _xlfn.CONCAT("&lt;", $C$31), ROUND(B8, $B$31)), "-")</f>
        <v>&lt;0.01</v>
      </c>
      <c r="C39" s="7">
        <f t="shared" si="8"/>
        <v>0.28999999999999998</v>
      </c>
      <c r="D39" s="7" t="str">
        <f t="shared" si="8"/>
        <v>-</v>
      </c>
      <c r="E39" s="7">
        <f t="shared" si="8"/>
        <v>0.01</v>
      </c>
      <c r="F39" s="7" t="str">
        <f t="shared" si="8"/>
        <v>&lt;0.01</v>
      </c>
      <c r="G39" s="7">
        <f t="shared" si="8"/>
        <v>0.01</v>
      </c>
      <c r="H39" s="7">
        <f t="shared" si="8"/>
        <v>0.57999999999999996</v>
      </c>
      <c r="I39" s="7" t="str">
        <f t="shared" si="8"/>
        <v>&lt;0.01</v>
      </c>
      <c r="J39" s="7">
        <f t="shared" si="8"/>
        <v>0.72</v>
      </c>
      <c r="K39" s="7">
        <f t="shared" si="8"/>
        <v>0.02</v>
      </c>
      <c r="L39" s="7">
        <f t="shared" si="8"/>
        <v>0.01</v>
      </c>
    </row>
    <row r="40" spans="1:12" ht="17" x14ac:dyDescent="0.2">
      <c r="A40" s="6" t="str">
        <f t="shared" si="2"/>
        <v>Lincosamide (9)</v>
      </c>
      <c r="B40" s="7">
        <f t="shared" ref="B40:L40" si="9">IF(ISNUMBER(B9), IF(B9&lt;$C$31, _xlfn.CONCAT("&lt;", $C$31), ROUND(B9, $B$31)), "-")</f>
        <v>1.88</v>
      </c>
      <c r="C40" s="7">
        <f t="shared" si="9"/>
        <v>3.33</v>
      </c>
      <c r="D40" s="7">
        <f t="shared" si="9"/>
        <v>29</v>
      </c>
      <c r="E40" s="7">
        <f t="shared" si="9"/>
        <v>3.42</v>
      </c>
      <c r="F40" s="7">
        <f t="shared" si="9"/>
        <v>8.2899999999999991</v>
      </c>
      <c r="G40" s="7">
        <f t="shared" si="9"/>
        <v>0.36</v>
      </c>
      <c r="H40" s="7">
        <f t="shared" si="9"/>
        <v>2.02</v>
      </c>
      <c r="I40" s="7" t="str">
        <f t="shared" si="9"/>
        <v>&lt;0.01</v>
      </c>
      <c r="J40" s="7">
        <f t="shared" si="9"/>
        <v>4.01</v>
      </c>
      <c r="K40" s="7">
        <f t="shared" si="9"/>
        <v>11.61</v>
      </c>
      <c r="L40" s="7">
        <f t="shared" si="9"/>
        <v>0.71</v>
      </c>
    </row>
    <row r="41" spans="1:12" ht="17" x14ac:dyDescent="0.2">
      <c r="A41" s="6" t="str">
        <f t="shared" si="2"/>
        <v>Lincosamide/Macrolide (1)</v>
      </c>
      <c r="B41" s="7" t="str">
        <f t="shared" ref="B41:L41" si="10">IF(ISNUMBER(B10), IF(B10&lt;$C$31, _xlfn.CONCAT("&lt;", $C$31), ROUND(B10, $B$31)), "-")</f>
        <v>&lt;0.01</v>
      </c>
      <c r="C41" s="7" t="str">
        <f t="shared" si="10"/>
        <v>&lt;0.01</v>
      </c>
      <c r="D41" s="7" t="str">
        <f t="shared" si="10"/>
        <v>-</v>
      </c>
      <c r="E41" s="7" t="str">
        <f t="shared" si="10"/>
        <v>&lt;0.01</v>
      </c>
      <c r="F41" s="7" t="str">
        <f t="shared" si="10"/>
        <v>&lt;0.01</v>
      </c>
      <c r="G41" s="7" t="str">
        <f t="shared" si="10"/>
        <v>&lt;0.01</v>
      </c>
      <c r="H41" s="7" t="str">
        <f t="shared" si="10"/>
        <v>&lt;0.01</v>
      </c>
      <c r="I41" s="7" t="str">
        <f t="shared" si="10"/>
        <v>&lt;0.01</v>
      </c>
      <c r="J41" s="7" t="str">
        <f t="shared" si="10"/>
        <v>-</v>
      </c>
      <c r="K41" s="7" t="str">
        <f t="shared" si="10"/>
        <v>-</v>
      </c>
      <c r="L41" s="7" t="str">
        <f t="shared" si="10"/>
        <v>-</v>
      </c>
    </row>
    <row r="42" spans="1:12" ht="17" x14ac:dyDescent="0.2">
      <c r="A42" s="6" t="str">
        <f t="shared" si="2"/>
        <v>Lincosamide/Macrolide/Streptogramin (44)</v>
      </c>
      <c r="B42" s="7">
        <f t="shared" ref="B42:L42" si="11">IF(ISNUMBER(B11), IF(B11&lt;$C$31, _xlfn.CONCAT("&lt;", $C$31), ROUND(B11, $B$31)), "-")</f>
        <v>6.12</v>
      </c>
      <c r="C42" s="7">
        <f t="shared" si="11"/>
        <v>12.33</v>
      </c>
      <c r="D42" s="7">
        <f t="shared" si="11"/>
        <v>1.35</v>
      </c>
      <c r="E42" s="7">
        <f t="shared" si="11"/>
        <v>14.51</v>
      </c>
      <c r="F42" s="7">
        <f t="shared" si="11"/>
        <v>2.2599999999999998</v>
      </c>
      <c r="G42" s="7">
        <f t="shared" si="11"/>
        <v>0.32</v>
      </c>
      <c r="H42" s="7">
        <f t="shared" si="11"/>
        <v>17.71</v>
      </c>
      <c r="I42" s="7">
        <f t="shared" si="11"/>
        <v>0.03</v>
      </c>
      <c r="J42" s="7">
        <f t="shared" si="11"/>
        <v>8.19</v>
      </c>
      <c r="K42" s="7">
        <f t="shared" si="11"/>
        <v>9.52</v>
      </c>
      <c r="L42" s="7">
        <f t="shared" si="11"/>
        <v>5.95</v>
      </c>
    </row>
    <row r="43" spans="1:12" ht="17" x14ac:dyDescent="0.2">
      <c r="A43" s="6" t="str">
        <f t="shared" si="2"/>
        <v>Lincosamide/Macrolide/Streptogramin/Tetracycline (1)</v>
      </c>
      <c r="B43" s="7" t="str">
        <f t="shared" ref="B43:L43" si="12">IF(ISNUMBER(B12), IF(B12&lt;$C$31, _xlfn.CONCAT("&lt;", $C$31), ROUND(B12, $B$31)), "-")</f>
        <v>&lt;0.01</v>
      </c>
      <c r="C43" s="7" t="str">
        <f t="shared" si="12"/>
        <v>&lt;0.01</v>
      </c>
      <c r="D43" s="7" t="str">
        <f t="shared" si="12"/>
        <v>&lt;0.01</v>
      </c>
      <c r="E43" s="7" t="str">
        <f t="shared" si="12"/>
        <v>&lt;0.01</v>
      </c>
      <c r="F43" s="7" t="str">
        <f t="shared" si="12"/>
        <v>&lt;0.01</v>
      </c>
      <c r="G43" s="7" t="str">
        <f t="shared" si="12"/>
        <v>&lt;0.01</v>
      </c>
      <c r="H43" s="7" t="str">
        <f t="shared" si="12"/>
        <v>&lt;0.01</v>
      </c>
      <c r="I43" s="7" t="str">
        <f t="shared" si="12"/>
        <v>&lt;0.01</v>
      </c>
      <c r="J43" s="7">
        <f t="shared" si="12"/>
        <v>7.0000000000000007E-2</v>
      </c>
      <c r="K43" s="7" t="str">
        <f t="shared" si="12"/>
        <v>&lt;0.01</v>
      </c>
      <c r="L43" s="7" t="str">
        <f t="shared" si="12"/>
        <v>&lt;0.01</v>
      </c>
    </row>
    <row r="44" spans="1:12" ht="17" x14ac:dyDescent="0.2">
      <c r="A44" s="6" t="str">
        <f t="shared" si="2"/>
        <v>Lincosamide/Oxazolidinone/Phenicol/Pleuromutilin/Streptogramin (3)</v>
      </c>
      <c r="B44" s="7">
        <f t="shared" ref="B44:L44" si="13">IF(ISNUMBER(B13), IF(B13&lt;$C$31, _xlfn.CONCAT("&lt;", $C$31), ROUND(B13, $B$31)), "-")</f>
        <v>0.41</v>
      </c>
      <c r="C44" s="7">
        <f t="shared" si="13"/>
        <v>0.49</v>
      </c>
      <c r="D44" s="7">
        <f t="shared" si="13"/>
        <v>0.01</v>
      </c>
      <c r="E44" s="7">
        <f t="shared" si="13"/>
        <v>1.36</v>
      </c>
      <c r="F44" s="7">
        <f t="shared" si="13"/>
        <v>0.5</v>
      </c>
      <c r="G44" s="7" t="str">
        <f t="shared" si="13"/>
        <v>&lt;0.01</v>
      </c>
      <c r="H44" s="7">
        <f t="shared" si="13"/>
        <v>0.45</v>
      </c>
      <c r="I44" s="7" t="str">
        <f t="shared" si="13"/>
        <v>&lt;0.01</v>
      </c>
      <c r="J44" s="7">
        <f t="shared" si="13"/>
        <v>1.64</v>
      </c>
      <c r="K44" s="7">
        <f t="shared" si="13"/>
        <v>1.25</v>
      </c>
      <c r="L44" s="7">
        <f t="shared" si="13"/>
        <v>0.04</v>
      </c>
    </row>
    <row r="45" spans="1:12" ht="17" x14ac:dyDescent="0.2">
      <c r="A45" s="6" t="str">
        <f t="shared" si="2"/>
        <v>Lincosamide/Pleuromutilin/Streptogramin (7)</v>
      </c>
      <c r="B45" s="7">
        <f t="shared" ref="B45:L45" si="14">IF(ISNUMBER(B14), IF(B14&lt;$C$31, _xlfn.CONCAT("&lt;", $C$31), ROUND(B14, $B$31)), "-")</f>
        <v>0.48</v>
      </c>
      <c r="C45" s="7">
        <f t="shared" si="14"/>
        <v>0.27</v>
      </c>
      <c r="D45" s="7">
        <f t="shared" si="14"/>
        <v>0.18</v>
      </c>
      <c r="E45" s="7">
        <f t="shared" si="14"/>
        <v>0.09</v>
      </c>
      <c r="F45" s="7">
        <f t="shared" si="14"/>
        <v>0.02</v>
      </c>
      <c r="G45" s="7">
        <f t="shared" si="14"/>
        <v>0.02</v>
      </c>
      <c r="H45" s="7">
        <f t="shared" si="14"/>
        <v>0.34</v>
      </c>
      <c r="I45" s="7" t="str">
        <f t="shared" si="14"/>
        <v>&lt;0.01</v>
      </c>
      <c r="J45" s="7" t="str">
        <f t="shared" si="14"/>
        <v>&lt;0.01</v>
      </c>
      <c r="K45" s="7">
        <f t="shared" si="14"/>
        <v>0.21</v>
      </c>
      <c r="L45" s="7">
        <f t="shared" si="14"/>
        <v>0.05</v>
      </c>
    </row>
    <row r="46" spans="1:12" ht="17" x14ac:dyDescent="0.2">
      <c r="A46" s="6" t="str">
        <f t="shared" si="2"/>
        <v>Lincosamide/Streptogramin (2)</v>
      </c>
      <c r="B46" s="7">
        <f t="shared" ref="B46:L46" si="15">IF(ISNUMBER(B15), IF(B15&lt;$C$31, _xlfn.CONCAT("&lt;", $C$31), ROUND(B15, $B$31)), "-")</f>
        <v>0.12</v>
      </c>
      <c r="C46" s="7">
        <f t="shared" si="15"/>
        <v>0.28000000000000003</v>
      </c>
      <c r="D46" s="7" t="str">
        <f t="shared" si="15"/>
        <v>&lt;0.01</v>
      </c>
      <c r="E46" s="7">
        <f t="shared" si="15"/>
        <v>0.02</v>
      </c>
      <c r="F46" s="7" t="str">
        <f t="shared" si="15"/>
        <v>&lt;0.01</v>
      </c>
      <c r="G46" s="7">
        <f t="shared" si="15"/>
        <v>0.01</v>
      </c>
      <c r="H46" s="7">
        <f t="shared" si="15"/>
        <v>0.38</v>
      </c>
      <c r="I46" s="7" t="str">
        <f t="shared" si="15"/>
        <v>&lt;0.01</v>
      </c>
      <c r="J46" s="7">
        <f t="shared" si="15"/>
        <v>0.06</v>
      </c>
      <c r="K46" s="7" t="str">
        <f t="shared" si="15"/>
        <v>&lt;0.01</v>
      </c>
      <c r="L46" s="7" t="str">
        <f t="shared" si="15"/>
        <v>&lt;0.01</v>
      </c>
    </row>
    <row r="47" spans="1:12" ht="17" x14ac:dyDescent="0.2">
      <c r="A47" s="6" t="str">
        <f t="shared" si="2"/>
        <v>Macrolide (24)</v>
      </c>
      <c r="B47" s="7">
        <f t="shared" ref="B47:L47" si="16">IF(ISNUMBER(B16), IF(B16&lt;$C$31, _xlfn.CONCAT("&lt;", $C$31), ROUND(B16, $B$31)), "-")</f>
        <v>1.86</v>
      </c>
      <c r="C47" s="7">
        <f t="shared" si="16"/>
        <v>3.04</v>
      </c>
      <c r="D47" s="7">
        <f t="shared" si="16"/>
        <v>5.78</v>
      </c>
      <c r="E47" s="7">
        <f t="shared" si="16"/>
        <v>0.36</v>
      </c>
      <c r="F47" s="7">
        <f t="shared" si="16"/>
        <v>16.71</v>
      </c>
      <c r="G47" s="7">
        <f t="shared" si="16"/>
        <v>1.9</v>
      </c>
      <c r="H47" s="7">
        <f t="shared" si="16"/>
        <v>2.5299999999999998</v>
      </c>
      <c r="I47" s="7" t="str">
        <f t="shared" si="16"/>
        <v>&lt;0.01</v>
      </c>
      <c r="J47" s="7">
        <f t="shared" si="16"/>
        <v>4.22</v>
      </c>
      <c r="K47" s="7">
        <f t="shared" si="16"/>
        <v>6.83</v>
      </c>
      <c r="L47" s="7">
        <f t="shared" si="16"/>
        <v>0.25</v>
      </c>
    </row>
    <row r="48" spans="1:12" ht="17" x14ac:dyDescent="0.2">
      <c r="A48" s="6" t="str">
        <f t="shared" si="2"/>
        <v>Macrolide/Streptogramin (4)</v>
      </c>
      <c r="B48" s="7">
        <f t="shared" ref="B48:L48" si="17">IF(ISNUMBER(B17), IF(B17&lt;$C$31, _xlfn.CONCAT("&lt;", $C$31), ROUND(B17, $B$31)), "-")</f>
        <v>1.69</v>
      </c>
      <c r="C48" s="7">
        <f t="shared" si="17"/>
        <v>1.1000000000000001</v>
      </c>
      <c r="D48" s="7">
        <f t="shared" si="17"/>
        <v>1.01</v>
      </c>
      <c r="E48" s="7">
        <f t="shared" si="17"/>
        <v>0.12</v>
      </c>
      <c r="F48" s="7">
        <f t="shared" si="17"/>
        <v>0.39</v>
      </c>
      <c r="G48" s="7">
        <f t="shared" si="17"/>
        <v>1.18</v>
      </c>
      <c r="H48" s="7">
        <f t="shared" si="17"/>
        <v>1.43</v>
      </c>
      <c r="I48" s="7" t="str">
        <f t="shared" si="17"/>
        <v>&lt;0.01</v>
      </c>
      <c r="J48" s="7">
        <f t="shared" si="17"/>
        <v>1.83</v>
      </c>
      <c r="K48" s="7">
        <f t="shared" si="17"/>
        <v>0.48</v>
      </c>
      <c r="L48" s="7">
        <f t="shared" si="17"/>
        <v>0.11</v>
      </c>
    </row>
    <row r="49" spans="1:12" ht="17" x14ac:dyDescent="0.2">
      <c r="A49" s="6" t="str">
        <f t="shared" si="2"/>
        <v>Macrolide/Tetracycline (1)</v>
      </c>
      <c r="B49" s="7" t="str">
        <f t="shared" ref="B49:L49" si="18">IF(ISNUMBER(B18), IF(B18&lt;$C$31, _xlfn.CONCAT("&lt;", $C$31), ROUND(B18, $B$31)), "-")</f>
        <v>&lt;0.01</v>
      </c>
      <c r="C49" s="7" t="str">
        <f t="shared" si="18"/>
        <v>&lt;0.01</v>
      </c>
      <c r="D49" s="7" t="str">
        <f t="shared" si="18"/>
        <v>-</v>
      </c>
      <c r="E49" s="7" t="str">
        <f t="shared" si="18"/>
        <v>&lt;0.01</v>
      </c>
      <c r="F49" s="7" t="str">
        <f t="shared" si="18"/>
        <v>&lt;0.01</v>
      </c>
      <c r="G49" s="7" t="str">
        <f t="shared" si="18"/>
        <v>&lt;0.01</v>
      </c>
      <c r="H49" s="7" t="str">
        <f t="shared" si="18"/>
        <v>&lt;0.01</v>
      </c>
      <c r="I49" s="7" t="str">
        <f t="shared" si="18"/>
        <v>&lt;0.01</v>
      </c>
      <c r="J49" s="7" t="str">
        <f t="shared" si="18"/>
        <v>-</v>
      </c>
      <c r="K49" s="7" t="str">
        <f t="shared" si="18"/>
        <v>&lt;0.01</v>
      </c>
      <c r="L49" s="7" t="str">
        <f t="shared" si="18"/>
        <v>&lt;0.01</v>
      </c>
    </row>
    <row r="50" spans="1:12" ht="17" x14ac:dyDescent="0.2">
      <c r="A50" s="6" t="str">
        <f t="shared" si="2"/>
        <v>Nitroimidazole (9)</v>
      </c>
      <c r="B50" s="7" t="str">
        <f t="shared" ref="B50:L50" si="19">IF(ISNUMBER(B19), IF(B19&lt;$C$31, _xlfn.CONCAT("&lt;", $C$31), ROUND(B19, $B$31)), "-")</f>
        <v>&lt;0.01</v>
      </c>
      <c r="C50" s="7">
        <f t="shared" si="19"/>
        <v>0.32</v>
      </c>
      <c r="D50" s="7">
        <f t="shared" si="19"/>
        <v>0.04</v>
      </c>
      <c r="E50" s="7">
        <f t="shared" si="19"/>
        <v>0.01</v>
      </c>
      <c r="F50" s="7">
        <f t="shared" si="19"/>
        <v>0.05</v>
      </c>
      <c r="G50" s="7" t="str">
        <f t="shared" si="19"/>
        <v>&lt;0.01</v>
      </c>
      <c r="H50" s="7">
        <f t="shared" si="19"/>
        <v>0.56000000000000005</v>
      </c>
      <c r="I50" s="7" t="str">
        <f t="shared" si="19"/>
        <v>&lt;0.01</v>
      </c>
      <c r="J50" s="7">
        <f t="shared" si="19"/>
        <v>0.02</v>
      </c>
      <c r="K50" s="7">
        <f t="shared" si="19"/>
        <v>0.14000000000000001</v>
      </c>
      <c r="L50" s="7" t="str">
        <f t="shared" si="19"/>
        <v>&lt;0.01</v>
      </c>
    </row>
    <row r="51" spans="1:12" ht="17" x14ac:dyDescent="0.2">
      <c r="A51" s="6" t="str">
        <f t="shared" si="2"/>
        <v>Oxazolidinone/Phenicol (1)</v>
      </c>
      <c r="B51" s="7">
        <f t="shared" ref="B51:L51" si="20">IF(ISNUMBER(B20), IF(B20&lt;$C$31, _xlfn.CONCAT("&lt;", $C$31), ROUND(B20, $B$31)), "-")</f>
        <v>0.03</v>
      </c>
      <c r="C51" s="7">
        <f t="shared" si="20"/>
        <v>0.02</v>
      </c>
      <c r="D51" s="7" t="str">
        <f t="shared" si="20"/>
        <v>-</v>
      </c>
      <c r="E51" s="7">
        <f t="shared" si="20"/>
        <v>0.1</v>
      </c>
      <c r="F51" s="7" t="str">
        <f t="shared" si="20"/>
        <v>&lt;0.01</v>
      </c>
      <c r="G51" s="7" t="str">
        <f t="shared" si="20"/>
        <v>&lt;0.01</v>
      </c>
      <c r="H51" s="7" t="str">
        <f t="shared" si="20"/>
        <v>&lt;0.01</v>
      </c>
      <c r="I51" s="7" t="str">
        <f t="shared" si="20"/>
        <v>&lt;0.01</v>
      </c>
      <c r="J51" s="7" t="str">
        <f t="shared" si="20"/>
        <v>-</v>
      </c>
      <c r="K51" s="7">
        <f t="shared" si="20"/>
        <v>0.09</v>
      </c>
      <c r="L51" s="7" t="str">
        <f t="shared" si="20"/>
        <v>&lt;0.01</v>
      </c>
    </row>
    <row r="52" spans="1:12" ht="17" x14ac:dyDescent="0.2">
      <c r="A52" s="6" t="str">
        <f t="shared" si="2"/>
        <v>Oxazolidinone/Phenicol/Tetracycline (1)</v>
      </c>
      <c r="B52" s="7">
        <f t="shared" ref="B52:L52" si="21">IF(ISNUMBER(B21), IF(B21&lt;$C$31, _xlfn.CONCAT("&lt;", $C$31), ROUND(B21, $B$31)), "-")</f>
        <v>0.02</v>
      </c>
      <c r="C52" s="7">
        <f t="shared" si="21"/>
        <v>7.0000000000000007E-2</v>
      </c>
      <c r="D52" s="7" t="str">
        <f t="shared" si="21"/>
        <v>&lt;0.01</v>
      </c>
      <c r="E52" s="7">
        <f t="shared" si="21"/>
        <v>1.54</v>
      </c>
      <c r="F52" s="7" t="str">
        <f t="shared" si="21"/>
        <v>&lt;0.01</v>
      </c>
      <c r="G52" s="7" t="str">
        <f t="shared" si="21"/>
        <v>&lt;0.01</v>
      </c>
      <c r="H52" s="7" t="str">
        <f t="shared" si="21"/>
        <v>&lt;0.01</v>
      </c>
      <c r="I52" s="7" t="str">
        <f t="shared" si="21"/>
        <v>&lt;0.01</v>
      </c>
      <c r="J52" s="7">
        <f t="shared" si="21"/>
        <v>0.03</v>
      </c>
      <c r="K52" s="7">
        <f t="shared" si="21"/>
        <v>0.04</v>
      </c>
      <c r="L52" s="7" t="str">
        <f t="shared" si="21"/>
        <v>&lt;0.01</v>
      </c>
    </row>
    <row r="53" spans="1:12" ht="17" x14ac:dyDescent="0.2">
      <c r="A53" s="6" t="str">
        <f t="shared" si="2"/>
        <v>Phenicol (33)</v>
      </c>
      <c r="B53" s="7">
        <f t="shared" ref="B53:L53" si="22">IF(ISNUMBER(B22), IF(B22&lt;$C$31, _xlfn.CONCAT("&lt;", $C$31), ROUND(B22, $B$31)), "-")</f>
        <v>6.19</v>
      </c>
      <c r="C53" s="7">
        <f t="shared" si="22"/>
        <v>9.2100000000000009</v>
      </c>
      <c r="D53" s="7">
        <f t="shared" si="22"/>
        <v>0.36</v>
      </c>
      <c r="E53" s="7">
        <f t="shared" si="22"/>
        <v>6.1</v>
      </c>
      <c r="F53" s="7">
        <f t="shared" si="22"/>
        <v>4.33</v>
      </c>
      <c r="G53" s="7">
        <f t="shared" si="22"/>
        <v>55.89</v>
      </c>
      <c r="H53" s="7">
        <f t="shared" si="22"/>
        <v>3.33</v>
      </c>
      <c r="I53" s="7">
        <f t="shared" si="22"/>
        <v>97.37</v>
      </c>
      <c r="J53" s="7">
        <f t="shared" si="22"/>
        <v>0.14000000000000001</v>
      </c>
      <c r="K53" s="7">
        <f t="shared" si="22"/>
        <v>0.81</v>
      </c>
      <c r="L53" s="7">
        <f t="shared" si="22"/>
        <v>85.04</v>
      </c>
    </row>
    <row r="54" spans="1:12" ht="17" x14ac:dyDescent="0.2">
      <c r="A54" s="6" t="str">
        <f t="shared" si="2"/>
        <v>Pleuromutilin (1)</v>
      </c>
      <c r="B54" s="7" t="str">
        <f t="shared" ref="B54:L54" si="23">IF(ISNUMBER(B23), IF(B23&lt;$C$31, _xlfn.CONCAT("&lt;", $C$31), ROUND(B23, $B$31)), "-")</f>
        <v>-</v>
      </c>
      <c r="C54" s="7" t="str">
        <f t="shared" si="23"/>
        <v>&lt;0.01</v>
      </c>
      <c r="D54" s="7" t="str">
        <f t="shared" si="23"/>
        <v>&lt;0.01</v>
      </c>
      <c r="E54" s="7" t="str">
        <f t="shared" si="23"/>
        <v>&lt;0.01</v>
      </c>
      <c r="F54" s="7" t="str">
        <f t="shared" si="23"/>
        <v>&lt;0.01</v>
      </c>
      <c r="G54" s="7" t="str">
        <f t="shared" si="23"/>
        <v>&lt;0.01</v>
      </c>
      <c r="H54" s="7" t="str">
        <f t="shared" si="23"/>
        <v>&lt;0.01</v>
      </c>
      <c r="I54" s="7" t="str">
        <f t="shared" si="23"/>
        <v>&lt;0.01</v>
      </c>
      <c r="J54" s="7" t="str">
        <f t="shared" si="23"/>
        <v>&lt;0.01</v>
      </c>
      <c r="K54" s="7" t="str">
        <f t="shared" si="23"/>
        <v>&lt;0.01</v>
      </c>
      <c r="L54" s="7" t="str">
        <f t="shared" si="23"/>
        <v>&lt;0.01</v>
      </c>
    </row>
    <row r="55" spans="1:12" ht="17" x14ac:dyDescent="0.2">
      <c r="A55" s="6" t="str">
        <f t="shared" si="2"/>
        <v>Polymyxin (10)</v>
      </c>
      <c r="B55" s="7">
        <f t="shared" ref="B55:L55" si="24">IF(ISNUMBER(B24), IF(B24&lt;$C$31, _xlfn.CONCAT("&lt;", $C$31), ROUND(B24, $B$31)), "-")</f>
        <v>0.02</v>
      </c>
      <c r="C55" s="7">
        <f t="shared" si="24"/>
        <v>0.06</v>
      </c>
      <c r="D55" s="7" t="str">
        <f t="shared" si="24"/>
        <v>-</v>
      </c>
      <c r="E55" s="7" t="str">
        <f t="shared" si="24"/>
        <v>&lt;0.01</v>
      </c>
      <c r="F55" s="7" t="str">
        <f t="shared" si="24"/>
        <v>&lt;0.01</v>
      </c>
      <c r="G55" s="7">
        <f t="shared" si="24"/>
        <v>0.39</v>
      </c>
      <c r="H55" s="7">
        <f t="shared" si="24"/>
        <v>0.06</v>
      </c>
      <c r="I55" s="7" t="str">
        <f t="shared" si="24"/>
        <v>&lt;0.01</v>
      </c>
      <c r="J55" s="7">
        <f t="shared" si="24"/>
        <v>0.01</v>
      </c>
      <c r="K55" s="7">
        <f t="shared" si="24"/>
        <v>7.0000000000000007E-2</v>
      </c>
      <c r="L55" s="7" t="str">
        <f t="shared" si="24"/>
        <v>&lt;0.01</v>
      </c>
    </row>
    <row r="56" spans="1:12" ht="17" x14ac:dyDescent="0.2">
      <c r="A56" s="6" t="str">
        <f t="shared" si="2"/>
        <v>Quinolone (17)</v>
      </c>
      <c r="B56" s="7">
        <f t="shared" ref="B56:L56" si="25">IF(ISNUMBER(B25), IF(B25&lt;$C$31, _xlfn.CONCAT("&lt;", $C$31), ROUND(B25, $B$31)), "-")</f>
        <v>0.3</v>
      </c>
      <c r="C56" s="7">
        <f t="shared" si="25"/>
        <v>1.19</v>
      </c>
      <c r="D56" s="7" t="str">
        <f t="shared" si="25"/>
        <v>&lt;0.01</v>
      </c>
      <c r="E56" s="7">
        <f t="shared" si="25"/>
        <v>0.14000000000000001</v>
      </c>
      <c r="F56" s="7" t="str">
        <f t="shared" si="25"/>
        <v>&lt;0.01</v>
      </c>
      <c r="G56" s="7">
        <f t="shared" si="25"/>
        <v>1.85</v>
      </c>
      <c r="H56" s="7">
        <f t="shared" si="25"/>
        <v>1.26</v>
      </c>
      <c r="I56" s="7" t="str">
        <f t="shared" si="25"/>
        <v>&lt;0.01</v>
      </c>
      <c r="J56" s="7">
        <f t="shared" si="25"/>
        <v>0.18</v>
      </c>
      <c r="K56" s="7">
        <f t="shared" si="25"/>
        <v>0.14000000000000001</v>
      </c>
      <c r="L56" s="7">
        <f t="shared" si="25"/>
        <v>0.12</v>
      </c>
    </row>
    <row r="57" spans="1:12" ht="17" x14ac:dyDescent="0.2">
      <c r="A57" s="6" t="str">
        <f t="shared" si="2"/>
        <v>Rifampicin (6)</v>
      </c>
      <c r="B57" s="7" t="str">
        <f t="shared" ref="B57:L57" si="26">IF(ISNUMBER(B26), IF(B26&lt;$C$31, _xlfn.CONCAT("&lt;", $C$31), ROUND(B26, $B$31)), "-")</f>
        <v>&lt;0.01</v>
      </c>
      <c r="C57" s="7">
        <f t="shared" si="26"/>
        <v>0.11</v>
      </c>
      <c r="D57" s="7" t="str">
        <f t="shared" si="26"/>
        <v>-</v>
      </c>
      <c r="E57" s="7">
        <f t="shared" si="26"/>
        <v>0.01</v>
      </c>
      <c r="F57" s="7" t="str">
        <f t="shared" si="26"/>
        <v>-</v>
      </c>
      <c r="G57" s="7">
        <f t="shared" si="26"/>
        <v>0.18</v>
      </c>
      <c r="H57" s="7">
        <f t="shared" si="26"/>
        <v>0.06</v>
      </c>
      <c r="I57" s="7" t="str">
        <f t="shared" si="26"/>
        <v>&lt;0.01</v>
      </c>
      <c r="J57" s="7" t="str">
        <f t="shared" si="26"/>
        <v>-</v>
      </c>
      <c r="K57" s="7" t="str">
        <f t="shared" si="26"/>
        <v>&lt;0.01</v>
      </c>
      <c r="L57" s="7" t="str">
        <f t="shared" si="26"/>
        <v>&lt;0.01</v>
      </c>
    </row>
    <row r="58" spans="1:12" ht="17" x14ac:dyDescent="0.2">
      <c r="A58" s="6" t="str">
        <f t="shared" si="2"/>
        <v>Steroid_antibacterial (2)</v>
      </c>
      <c r="B58" s="7">
        <f t="shared" ref="B58:L58" si="27">IF(ISNUMBER(B27), IF(B27&lt;$C$31, _xlfn.CONCAT("&lt;", $C$31), ROUND(B27, $B$31)), "-")</f>
        <v>0.09</v>
      </c>
      <c r="C58" s="7">
        <f t="shared" si="27"/>
        <v>0.06</v>
      </c>
      <c r="D58" s="7" t="str">
        <f t="shared" si="27"/>
        <v>-</v>
      </c>
      <c r="E58" s="7" t="str">
        <f t="shared" si="27"/>
        <v>&lt;0.01</v>
      </c>
      <c r="F58" s="7" t="str">
        <f t="shared" si="27"/>
        <v>&lt;0.01</v>
      </c>
      <c r="G58" s="7" t="str">
        <f t="shared" si="27"/>
        <v>&lt;0.01</v>
      </c>
      <c r="H58" s="7">
        <f t="shared" si="27"/>
        <v>0.03</v>
      </c>
      <c r="I58" s="7" t="str">
        <f t="shared" si="27"/>
        <v>&lt;0.01</v>
      </c>
      <c r="J58" s="7" t="str">
        <f t="shared" si="27"/>
        <v>&lt;0.01</v>
      </c>
      <c r="K58" s="7" t="str">
        <f t="shared" si="27"/>
        <v>&lt;0.01</v>
      </c>
      <c r="L58" s="7" t="str">
        <f t="shared" si="27"/>
        <v>&lt;0.01</v>
      </c>
    </row>
    <row r="59" spans="1:12" ht="17" x14ac:dyDescent="0.2">
      <c r="A59" s="6" t="str">
        <f t="shared" si="2"/>
        <v>Streptogramin (11)</v>
      </c>
      <c r="B59" s="7" t="str">
        <f t="shared" ref="B59:L59" si="28">IF(ISNUMBER(B28), IF(B28&lt;$C$31, _xlfn.CONCAT("&lt;", $C$31), ROUND(B28, $B$31)), "-")</f>
        <v>&lt;0.01</v>
      </c>
      <c r="C59" s="7">
        <f t="shared" si="28"/>
        <v>0.15</v>
      </c>
      <c r="D59" s="7" t="str">
        <f t="shared" si="28"/>
        <v>-</v>
      </c>
      <c r="E59" s="7">
        <f t="shared" si="28"/>
        <v>3.3</v>
      </c>
      <c r="F59" s="7" t="str">
        <f t="shared" si="28"/>
        <v>&lt;0.01</v>
      </c>
      <c r="G59" s="7" t="str">
        <f t="shared" si="28"/>
        <v>&lt;0.01</v>
      </c>
      <c r="H59" s="7" t="str">
        <f t="shared" si="28"/>
        <v>&lt;0.01</v>
      </c>
      <c r="I59" s="7" t="str">
        <f t="shared" si="28"/>
        <v>&lt;0.01</v>
      </c>
      <c r="J59" s="7" t="str">
        <f t="shared" si="28"/>
        <v>&lt;0.01</v>
      </c>
      <c r="K59" s="7">
        <f t="shared" si="28"/>
        <v>0.11</v>
      </c>
      <c r="L59" s="7">
        <f t="shared" si="28"/>
        <v>0.02</v>
      </c>
    </row>
    <row r="60" spans="1:12" ht="17" x14ac:dyDescent="0.2">
      <c r="A60" s="6" t="str">
        <f t="shared" si="2"/>
        <v>Tetracycline (64)</v>
      </c>
      <c r="B60" s="7">
        <f t="shared" ref="B60:L60" si="29">IF(ISNUMBER(B29), IF(B29&lt;$C$31, _xlfn.CONCAT("&lt;", $C$31), ROUND(B29, $B$31)), "-")</f>
        <v>13.61</v>
      </c>
      <c r="C60" s="7">
        <f t="shared" si="29"/>
        <v>32.479999999999997</v>
      </c>
      <c r="D60" s="7">
        <f t="shared" si="29"/>
        <v>32.270000000000003</v>
      </c>
      <c r="E60" s="7">
        <f t="shared" si="29"/>
        <v>53.99</v>
      </c>
      <c r="F60" s="7">
        <f t="shared" si="29"/>
        <v>60.05</v>
      </c>
      <c r="G60" s="7">
        <f t="shared" si="29"/>
        <v>5.2</v>
      </c>
      <c r="H60" s="7">
        <f t="shared" si="29"/>
        <v>36.39</v>
      </c>
      <c r="I60" s="7">
        <f t="shared" si="29"/>
        <v>0.06</v>
      </c>
      <c r="J60" s="7">
        <f t="shared" si="29"/>
        <v>59.97</v>
      </c>
      <c r="K60" s="7">
        <f t="shared" si="29"/>
        <v>47.76</v>
      </c>
      <c r="L60" s="7">
        <f t="shared" si="29"/>
        <v>3.18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929A-1C8A-6D48-B487-E7FFAEFC9ADF}">
  <dimension ref="A1:AC12"/>
  <sheetViews>
    <sheetView workbookViewId="0"/>
  </sheetViews>
  <sheetFormatPr baseColWidth="10" defaultRowHeight="16" x14ac:dyDescent="0.2"/>
  <cols>
    <col min="1" max="1" width="10.6640625" bestFit="1" customWidth="1"/>
    <col min="2" max="2" width="14" bestFit="1" customWidth="1"/>
    <col min="3" max="3" width="66.6640625" bestFit="1" customWidth="1"/>
    <col min="4" max="4" width="38" bestFit="1" customWidth="1"/>
    <col min="5" max="5" width="12.1640625" bestFit="1" customWidth="1"/>
    <col min="6" max="6" width="24.33203125" bestFit="1" customWidth="1"/>
    <col min="7" max="9" width="12.1640625" bestFit="1" customWidth="1"/>
    <col min="10" max="10" width="20.5" bestFit="1" customWidth="1"/>
    <col min="11" max="11" width="33.6640625" bestFit="1" customWidth="1"/>
    <col min="12" max="12" width="44.6640625" bestFit="1" customWidth="1"/>
    <col min="13" max="13" width="57.1640625" bestFit="1" customWidth="1"/>
    <col min="14" max="14" width="36.5" bestFit="1" customWidth="1"/>
    <col min="15" max="15" width="24.33203125" bestFit="1" customWidth="1"/>
    <col min="16" max="16" width="12.1640625" bestFit="1" customWidth="1"/>
    <col min="17" max="17" width="22.33203125" bestFit="1" customWidth="1"/>
    <col min="18" max="18" width="20.1640625" bestFit="1" customWidth="1"/>
    <col min="19" max="19" width="13.33203125" bestFit="1" customWidth="1"/>
    <col min="20" max="20" width="20.5" bestFit="1" customWidth="1"/>
    <col min="21" max="21" width="31.5" bestFit="1" customWidth="1"/>
    <col min="22" max="25" width="12.1640625" bestFit="1" customWidth="1"/>
    <col min="26" max="26" width="18.5" bestFit="1" customWidth="1"/>
    <col min="27" max="27" width="13" bestFit="1" customWidth="1"/>
    <col min="28" max="29" width="12.1640625" bestFit="1" customWidth="1"/>
  </cols>
  <sheetData>
    <row r="1" spans="1:29" x14ac:dyDescent="0.2">
      <c r="A1" t="s">
        <v>40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</row>
    <row r="2" spans="1:29" x14ac:dyDescent="0.2">
      <c r="A2" t="s">
        <v>0</v>
      </c>
      <c r="B2">
        <v>17.6373056387154</v>
      </c>
      <c r="C2">
        <v>0.626155485436653</v>
      </c>
      <c r="D2">
        <v>1.9781838168109302E-3</v>
      </c>
      <c r="E2">
        <v>41.595550131970697</v>
      </c>
      <c r="F2">
        <v>2.9169703041671502</v>
      </c>
      <c r="G2">
        <v>4.3648768306783197</v>
      </c>
      <c r="H2">
        <v>8.44399852460497E-3</v>
      </c>
      <c r="I2">
        <v>1.87852386202863</v>
      </c>
      <c r="J2">
        <v>1.5777980375732701E-3</v>
      </c>
      <c r="K2">
        <v>6.11516959390464</v>
      </c>
      <c r="L2" s="2">
        <v>4.74469099604374E-4</v>
      </c>
      <c r="M2">
        <v>0.414314631904799</v>
      </c>
      <c r="N2">
        <v>0.48480722736418003</v>
      </c>
      <c r="O2">
        <v>0.124993144245933</v>
      </c>
      <c r="P2">
        <v>1.8601391473086599</v>
      </c>
      <c r="Q2">
        <v>1.6918362817052</v>
      </c>
      <c r="R2">
        <v>6.0505124745201299E-3</v>
      </c>
      <c r="S2">
        <v>7.1805583353351E-3</v>
      </c>
      <c r="T2">
        <v>2.5759477107332E-2</v>
      </c>
      <c r="U2">
        <v>1.6292290233284198E-2</v>
      </c>
      <c r="V2">
        <v>6.1859627157030701</v>
      </c>
      <c r="W2">
        <v>2.10716797985624E-2</v>
      </c>
      <c r="X2">
        <v>0.302986501800738</v>
      </c>
      <c r="Y2">
        <v>2.9641081643262102E-3</v>
      </c>
      <c r="Z2">
        <v>8.8017952628878696E-2</v>
      </c>
      <c r="AA2">
        <v>8.1735304472741899E-3</v>
      </c>
      <c r="AB2">
        <v>13.6124239443976</v>
      </c>
      <c r="AC2" t="s">
        <v>41</v>
      </c>
    </row>
    <row r="3" spans="1:29" x14ac:dyDescent="0.2">
      <c r="A3" t="s">
        <v>1</v>
      </c>
      <c r="B3">
        <v>9.1206636568312494</v>
      </c>
      <c r="C3">
        <v>1.0805450993669901</v>
      </c>
      <c r="D3">
        <v>0.189092230797094</v>
      </c>
      <c r="E3">
        <v>20.546970016503799</v>
      </c>
      <c r="F3">
        <v>3.1971483630525501</v>
      </c>
      <c r="G3">
        <v>1.06689362051213</v>
      </c>
      <c r="H3">
        <v>0.29228654006410398</v>
      </c>
      <c r="I3">
        <v>3.3290958093448002</v>
      </c>
      <c r="J3">
        <v>2.18260688537911E-3</v>
      </c>
      <c r="K3">
        <v>12.3296589871447</v>
      </c>
      <c r="L3">
        <v>3.28652849981333E-3</v>
      </c>
      <c r="M3">
        <v>0.48869728236200999</v>
      </c>
      <c r="N3">
        <v>0.26569341583263001</v>
      </c>
      <c r="O3">
        <v>0.28104135518142098</v>
      </c>
      <c r="P3">
        <v>3.0375113807657899</v>
      </c>
      <c r="Q3">
        <v>1.10287575482019</v>
      </c>
      <c r="R3" s="2">
        <v>7.5000937449220401E-4</v>
      </c>
      <c r="S3">
        <v>0.31620767287826401</v>
      </c>
      <c r="T3">
        <v>1.8176062686447302E-2</v>
      </c>
      <c r="U3">
        <v>6.5050336736308098E-2</v>
      </c>
      <c r="V3">
        <v>9.2128138041147896</v>
      </c>
      <c r="W3">
        <v>5.9908165218526203E-2</v>
      </c>
      <c r="X3">
        <v>1.19423706576767</v>
      </c>
      <c r="Y3">
        <v>0.108106901823075</v>
      </c>
      <c r="Z3">
        <v>6.17167417064017E-2</v>
      </c>
      <c r="AA3">
        <v>0.149022915470996</v>
      </c>
      <c r="AB3">
        <v>32.480203781764097</v>
      </c>
      <c r="AC3" s="2">
        <v>1.63894494127191E-4</v>
      </c>
    </row>
    <row r="4" spans="1:29" x14ac:dyDescent="0.2">
      <c r="A4" t="s">
        <v>2</v>
      </c>
      <c r="B4">
        <v>8.4172712469935007</v>
      </c>
      <c r="C4">
        <v>0.52190649664421995</v>
      </c>
      <c r="D4" s="2">
        <v>4.7557736695558899E-4</v>
      </c>
      <c r="E4">
        <v>20.0696478219194</v>
      </c>
      <c r="F4">
        <v>0.96870378035049098</v>
      </c>
      <c r="G4">
        <v>1.3486503286233501E-2</v>
      </c>
      <c r="H4" t="s">
        <v>41</v>
      </c>
      <c r="I4">
        <v>28.9962656745234</v>
      </c>
      <c r="J4" t="s">
        <v>41</v>
      </c>
      <c r="K4">
        <v>1.3524639127996001</v>
      </c>
      <c r="L4" s="2">
        <v>1.8664929808917299E-5</v>
      </c>
      <c r="M4">
        <v>1.44677114097688E-2</v>
      </c>
      <c r="N4">
        <v>0.181691029220307</v>
      </c>
      <c r="O4" s="2">
        <v>8.6199059608517003E-4</v>
      </c>
      <c r="P4">
        <v>5.7791611138310799</v>
      </c>
      <c r="Q4">
        <v>1.0065738057526299</v>
      </c>
      <c r="R4" t="s">
        <v>41</v>
      </c>
      <c r="S4">
        <v>3.9160196062251899E-2</v>
      </c>
      <c r="T4" t="s">
        <v>41</v>
      </c>
      <c r="U4">
        <v>1.45466144490529E-3</v>
      </c>
      <c r="V4">
        <v>0.36290414768510898</v>
      </c>
      <c r="W4" t="s">
        <v>41</v>
      </c>
      <c r="X4">
        <v>7.2242411221455803E-3</v>
      </c>
      <c r="Y4" t="s">
        <v>41</v>
      </c>
      <c r="Z4" t="s">
        <v>41</v>
      </c>
      <c r="AA4" t="s">
        <v>41</v>
      </c>
      <c r="AB4">
        <v>32.265179522102798</v>
      </c>
      <c r="AC4">
        <v>1.0819019590820999E-3</v>
      </c>
    </row>
    <row r="5" spans="1:29" x14ac:dyDescent="0.2">
      <c r="A5" t="s">
        <v>3</v>
      </c>
      <c r="B5">
        <v>11.5119826608162</v>
      </c>
      <c r="C5">
        <v>0.11747540551095</v>
      </c>
      <c r="D5">
        <v>9.39850537785E-2</v>
      </c>
      <c r="E5">
        <v>0.78824447899110694</v>
      </c>
      <c r="F5">
        <v>2.18629372175227</v>
      </c>
      <c r="G5">
        <v>0.20310462419820099</v>
      </c>
      <c r="H5">
        <v>1.48079806396031E-2</v>
      </c>
      <c r="I5">
        <v>3.42396627634868</v>
      </c>
      <c r="J5" s="2">
        <v>5.2746611695141403E-6</v>
      </c>
      <c r="K5">
        <v>14.505403638271501</v>
      </c>
      <c r="L5" s="2">
        <v>1.1103224705277899E-4</v>
      </c>
      <c r="M5">
        <v>1.3590197748997099</v>
      </c>
      <c r="N5">
        <v>9.32944101218562E-2</v>
      </c>
      <c r="O5">
        <v>1.7216178615802099E-2</v>
      </c>
      <c r="P5">
        <v>0.35779144790546702</v>
      </c>
      <c r="Q5">
        <v>0.115883403569496</v>
      </c>
      <c r="R5">
        <v>2.3145671878016701E-3</v>
      </c>
      <c r="S5">
        <v>1.3542170173252601E-2</v>
      </c>
      <c r="T5">
        <v>9.7462230134016503E-2</v>
      </c>
      <c r="U5">
        <v>1.5437150932244501</v>
      </c>
      <c r="V5">
        <v>6.0990067703119299</v>
      </c>
      <c r="W5">
        <v>8.1126688469961693E-3</v>
      </c>
      <c r="X5">
        <v>0.13748609224375399</v>
      </c>
      <c r="Y5">
        <v>1.35019530275639E-2</v>
      </c>
      <c r="Z5" s="2">
        <v>1.24517274468957E-5</v>
      </c>
      <c r="AA5">
        <v>3.3037434375337802</v>
      </c>
      <c r="AB5">
        <v>53.992467292040601</v>
      </c>
      <c r="AC5" s="2">
        <v>4.9911220710738501E-5</v>
      </c>
    </row>
    <row r="6" spans="1:29" x14ac:dyDescent="0.2">
      <c r="A6" t="s">
        <v>4</v>
      </c>
      <c r="B6">
        <v>5.2420645757072197</v>
      </c>
      <c r="C6">
        <v>6.8535219637042705E-2</v>
      </c>
      <c r="D6" t="s">
        <v>41</v>
      </c>
      <c r="E6">
        <v>1.64495344286875</v>
      </c>
      <c r="F6">
        <v>0.412726303364359</v>
      </c>
      <c r="G6">
        <v>5.1050671403562002E-3</v>
      </c>
      <c r="H6" s="2">
        <v>6.1131780476300103E-4</v>
      </c>
      <c r="I6">
        <v>8.2942370348674306</v>
      </c>
      <c r="J6" s="2">
        <v>2.62944435770711E-5</v>
      </c>
      <c r="K6">
        <v>2.26116991299916</v>
      </c>
      <c r="L6" s="2">
        <v>1.8977183144883701E-4</v>
      </c>
      <c r="M6">
        <v>0.49585429476070297</v>
      </c>
      <c r="N6">
        <v>2.1480519910577499E-2</v>
      </c>
      <c r="O6">
        <v>5.7240656580873602E-3</v>
      </c>
      <c r="P6">
        <v>16.708929794622801</v>
      </c>
      <c r="Q6">
        <v>0.39292982415870797</v>
      </c>
      <c r="R6" s="2">
        <v>5.2817534489594903E-5</v>
      </c>
      <c r="S6">
        <v>4.7463321743710603E-2</v>
      </c>
      <c r="T6">
        <v>1.9595773743839198E-3</v>
      </c>
      <c r="U6">
        <v>3.6405456134884001E-3</v>
      </c>
      <c r="V6">
        <v>4.3348582990172702</v>
      </c>
      <c r="W6" s="2">
        <v>9.3779763457028898E-4</v>
      </c>
      <c r="X6">
        <v>3.3072425380550699E-3</v>
      </c>
      <c r="Y6" t="s">
        <v>41</v>
      </c>
      <c r="Z6" s="2">
        <v>1.1401758066550901E-4</v>
      </c>
      <c r="AA6" s="2">
        <v>8.8883332254486105E-4</v>
      </c>
      <c r="AB6">
        <v>60.052235742780198</v>
      </c>
      <c r="AC6" s="2">
        <v>4.3650854950078498E-6</v>
      </c>
    </row>
    <row r="7" spans="1:29" x14ac:dyDescent="0.2">
      <c r="A7" t="s">
        <v>5</v>
      </c>
      <c r="B7">
        <v>16.700330365564501</v>
      </c>
      <c r="C7">
        <v>0.33839851383040598</v>
      </c>
      <c r="D7">
        <v>0.46270809522331402</v>
      </c>
      <c r="E7">
        <v>8.4395570145396395</v>
      </c>
      <c r="F7">
        <v>5.4453400462251</v>
      </c>
      <c r="G7">
        <v>1.28748260063631</v>
      </c>
      <c r="H7">
        <v>1.0994225434989201E-2</v>
      </c>
      <c r="I7">
        <v>0.36053507849383098</v>
      </c>
      <c r="J7" s="2">
        <v>1.09267840396445E-4</v>
      </c>
      <c r="K7">
        <v>0.32178045332715599</v>
      </c>
      <c r="L7" s="2">
        <v>3.28585868495279E-4</v>
      </c>
      <c r="M7">
        <v>9.7703422033039895E-3</v>
      </c>
      <c r="N7">
        <v>1.76082835123707E-2</v>
      </c>
      <c r="O7">
        <v>1.30029880460607E-2</v>
      </c>
      <c r="P7">
        <v>1.90403172473114</v>
      </c>
      <c r="Q7">
        <v>1.1818959823937201</v>
      </c>
      <c r="R7" s="2">
        <v>5.9859773434574697E-5</v>
      </c>
      <c r="S7">
        <v>4.7560112518205497E-3</v>
      </c>
      <c r="T7" s="2">
        <v>8.3949682255806001E-5</v>
      </c>
      <c r="U7" s="2">
        <v>3.0425962187739602E-4</v>
      </c>
      <c r="V7">
        <v>55.8858097524218</v>
      </c>
      <c r="W7">
        <v>0.38763802673299003</v>
      </c>
      <c r="X7">
        <v>1.85392020227455</v>
      </c>
      <c r="Y7">
        <v>0.17555074944791599</v>
      </c>
      <c r="Z7">
        <v>1.80561618371581E-3</v>
      </c>
      <c r="AA7">
        <v>1.04368707402564E-3</v>
      </c>
      <c r="AB7">
        <v>5.1950454817130298</v>
      </c>
      <c r="AC7" s="2">
        <v>1.08835951699226E-4</v>
      </c>
    </row>
    <row r="8" spans="1:29" x14ac:dyDescent="0.2">
      <c r="A8" t="s">
        <v>6</v>
      </c>
      <c r="B8">
        <v>8.5145137299253193</v>
      </c>
      <c r="C8">
        <v>1.0769196000362899</v>
      </c>
      <c r="D8">
        <v>0.14611405259478399</v>
      </c>
      <c r="E8">
        <v>18.496296487953401</v>
      </c>
      <c r="F8">
        <v>3.1324927600338701</v>
      </c>
      <c r="G8">
        <v>1.4883241017436999</v>
      </c>
      <c r="H8">
        <v>0.57593585251984802</v>
      </c>
      <c r="I8">
        <v>2.0215494250349701</v>
      </c>
      <c r="J8">
        <v>4.7732456828661297E-3</v>
      </c>
      <c r="K8">
        <v>17.712745488390699</v>
      </c>
      <c r="L8">
        <v>1.1959145555838701E-3</v>
      </c>
      <c r="M8">
        <v>0.45209693320357502</v>
      </c>
      <c r="N8">
        <v>0.343350069747554</v>
      </c>
      <c r="O8">
        <v>0.37814054122940799</v>
      </c>
      <c r="P8">
        <v>2.5251813794207698</v>
      </c>
      <c r="Q8">
        <v>1.42882146252558</v>
      </c>
      <c r="R8" s="2">
        <v>1.56127256326225E-5</v>
      </c>
      <c r="S8">
        <v>0.55671671168746995</v>
      </c>
      <c r="T8">
        <v>1.22992374156084E-3</v>
      </c>
      <c r="U8">
        <v>9.4518561968245703E-3</v>
      </c>
      <c r="V8">
        <v>3.32905927559856</v>
      </c>
      <c r="W8">
        <v>5.8797936684680301E-2</v>
      </c>
      <c r="X8">
        <v>1.2640198926830799</v>
      </c>
      <c r="Y8">
        <v>5.6594762447193997E-2</v>
      </c>
      <c r="Z8">
        <v>3.3677643964171097E-2</v>
      </c>
      <c r="AA8">
        <v>4.6904607686045503E-3</v>
      </c>
      <c r="AB8">
        <v>36.3871645025066</v>
      </c>
      <c r="AC8" s="2">
        <v>1.3037639716592501E-4</v>
      </c>
    </row>
    <row r="9" spans="1:29" x14ac:dyDescent="0.2">
      <c r="A9" t="s">
        <v>7</v>
      </c>
      <c r="B9">
        <v>8.1988251281162605E-2</v>
      </c>
      <c r="C9">
        <v>0.19777021900740999</v>
      </c>
      <c r="D9" s="2">
        <v>6.8562733411509203E-5</v>
      </c>
      <c r="E9">
        <v>1.84860999755733</v>
      </c>
      <c r="F9">
        <v>0.35750706791382098</v>
      </c>
      <c r="G9">
        <v>9.5058577423309705E-3</v>
      </c>
      <c r="H9">
        <v>1.3879164674768601E-3</v>
      </c>
      <c r="I9">
        <v>7.1821681804603099E-3</v>
      </c>
      <c r="J9" s="2">
        <v>1.3561228066916501E-4</v>
      </c>
      <c r="K9">
        <v>2.7810820671264801E-2</v>
      </c>
      <c r="L9" s="2">
        <v>2.3609926015257201E-5</v>
      </c>
      <c r="M9" s="2">
        <v>4.4425571304856503E-4</v>
      </c>
      <c r="N9">
        <v>2.45445442295108E-3</v>
      </c>
      <c r="O9">
        <v>5.54047234601872E-3</v>
      </c>
      <c r="P9">
        <v>7.8060985460669903E-3</v>
      </c>
      <c r="Q9">
        <v>6.3549729346639803E-3</v>
      </c>
      <c r="R9" s="2">
        <v>5.6696484389602899E-5</v>
      </c>
      <c r="S9" s="2">
        <v>1.44514866432205E-4</v>
      </c>
      <c r="T9" s="2">
        <v>9.59644027199966E-6</v>
      </c>
      <c r="U9" s="2">
        <v>3.4780468610120298E-4</v>
      </c>
      <c r="V9">
        <v>97.371929219039899</v>
      </c>
      <c r="W9">
        <v>1.9540282905881399E-3</v>
      </c>
      <c r="X9">
        <v>3.9472267642255204E-3</v>
      </c>
      <c r="Y9" s="2">
        <v>9.2331121021757402E-5</v>
      </c>
      <c r="Z9">
        <v>3.0389804245505598E-3</v>
      </c>
      <c r="AA9">
        <v>1.2771600506046399E-3</v>
      </c>
      <c r="AB9">
        <v>6.2478805163236298E-2</v>
      </c>
      <c r="AC9" s="2">
        <v>1.33298944489662E-4</v>
      </c>
    </row>
    <row r="10" spans="1:29" x14ac:dyDescent="0.2">
      <c r="A10" t="s">
        <v>8</v>
      </c>
      <c r="B10">
        <v>10.121141316998701</v>
      </c>
      <c r="C10">
        <v>1.19848463510343</v>
      </c>
      <c r="D10">
        <v>1.16383865801419E-2</v>
      </c>
      <c r="E10">
        <v>3.0233343358983999</v>
      </c>
      <c r="F10">
        <v>4.3259996454708496</v>
      </c>
      <c r="G10">
        <v>0.21528988050798201</v>
      </c>
      <c r="H10">
        <v>0.71507830910852999</v>
      </c>
      <c r="I10">
        <v>4.01209679343369</v>
      </c>
      <c r="J10" t="s">
        <v>41</v>
      </c>
      <c r="K10">
        <v>8.1855761217867293</v>
      </c>
      <c r="L10">
        <v>7.4194166576670398E-2</v>
      </c>
      <c r="M10">
        <v>1.64442695211791</v>
      </c>
      <c r="N10">
        <v>1.28737911459366E-3</v>
      </c>
      <c r="O10">
        <v>5.9070097476848202E-2</v>
      </c>
      <c r="P10">
        <v>4.2242785765437203</v>
      </c>
      <c r="Q10">
        <v>1.82857604466403</v>
      </c>
      <c r="R10" t="s">
        <v>41</v>
      </c>
      <c r="S10">
        <v>2.0029347586427299E-2</v>
      </c>
      <c r="T10" t="s">
        <v>41</v>
      </c>
      <c r="U10">
        <v>2.9218492277187501E-2</v>
      </c>
      <c r="V10">
        <v>0.14162263670004599</v>
      </c>
      <c r="W10">
        <v>1.3915782136856399E-2</v>
      </c>
      <c r="X10">
        <v>0.17705172371094199</v>
      </c>
      <c r="Y10" t="s">
        <v>41</v>
      </c>
      <c r="Z10" s="2">
        <v>1.2537515915123499E-4</v>
      </c>
      <c r="AA10" s="2">
        <v>4.9347843326841398E-5</v>
      </c>
      <c r="AB10">
        <v>59.974350871354901</v>
      </c>
      <c r="AC10">
        <v>3.1637818487794699E-3</v>
      </c>
    </row>
    <row r="11" spans="1:29" x14ac:dyDescent="0.2">
      <c r="A11" t="s">
        <v>9</v>
      </c>
      <c r="B11">
        <v>14.078081446814</v>
      </c>
      <c r="C11">
        <v>0.16742625899597599</v>
      </c>
      <c r="D11">
        <v>1.9560333463624702E-3</v>
      </c>
      <c r="E11">
        <v>5.5917412989799598</v>
      </c>
      <c r="F11">
        <v>1.0261496200324201</v>
      </c>
      <c r="G11">
        <v>2.82282008307457E-2</v>
      </c>
      <c r="H11">
        <v>2.1488193926680901E-2</v>
      </c>
      <c r="I11">
        <v>11.6144740144354</v>
      </c>
      <c r="J11" t="s">
        <v>41</v>
      </c>
      <c r="K11">
        <v>9.52220064635463</v>
      </c>
      <c r="L11">
        <v>2.4006099980330002E-3</v>
      </c>
      <c r="M11">
        <v>1.2537212796502999</v>
      </c>
      <c r="N11">
        <v>0.206970901463188</v>
      </c>
      <c r="O11">
        <v>9.0773229585077494E-3</v>
      </c>
      <c r="P11">
        <v>6.8277173456025597</v>
      </c>
      <c r="Q11">
        <v>0.484734373219667</v>
      </c>
      <c r="R11" s="2">
        <v>1.8967010269109401E-4</v>
      </c>
      <c r="S11">
        <v>0.135853448330191</v>
      </c>
      <c r="T11">
        <v>9.4020253689081998E-2</v>
      </c>
      <c r="U11">
        <v>4.0207409757486802E-2</v>
      </c>
      <c r="V11">
        <v>0.81094585998263202</v>
      </c>
      <c r="W11">
        <v>6.9586446596960297E-2</v>
      </c>
      <c r="X11">
        <v>0.14099637143152499</v>
      </c>
      <c r="Y11">
        <v>1.0490609850862E-3</v>
      </c>
      <c r="Z11" s="2">
        <v>3.9391329579150698E-4</v>
      </c>
      <c r="AA11">
        <v>0.11468710809105399</v>
      </c>
      <c r="AB11">
        <v>47.755506321966301</v>
      </c>
      <c r="AC11" s="2">
        <v>1.96589162603971E-4</v>
      </c>
    </row>
    <row r="12" spans="1:29" x14ac:dyDescent="0.2">
      <c r="A12" t="s">
        <v>10</v>
      </c>
      <c r="B12">
        <v>1.58131338596236</v>
      </c>
      <c r="C12">
        <v>1.6426427958550299E-2</v>
      </c>
      <c r="D12" s="2">
        <v>1.9867912893986199E-4</v>
      </c>
      <c r="E12">
        <v>1.88993591355812</v>
      </c>
      <c r="F12">
        <v>0.81623271669266595</v>
      </c>
      <c r="G12">
        <v>0.19235562597844</v>
      </c>
      <c r="H12">
        <v>1.4636128727900001E-2</v>
      </c>
      <c r="I12">
        <v>0.70934423843221595</v>
      </c>
      <c r="J12" t="s">
        <v>41</v>
      </c>
      <c r="K12">
        <v>5.9502368316391703</v>
      </c>
      <c r="L12">
        <v>1.20590880475258E-3</v>
      </c>
      <c r="M12">
        <v>3.9731949921342498E-2</v>
      </c>
      <c r="N12">
        <v>4.87719240344726E-2</v>
      </c>
      <c r="O12">
        <v>4.0743376530702202E-3</v>
      </c>
      <c r="P12">
        <v>0.25244066048998698</v>
      </c>
      <c r="Q12">
        <v>0.11324867343780699</v>
      </c>
      <c r="R12">
        <v>1.0984256286768099E-3</v>
      </c>
      <c r="S12" s="2">
        <v>3.9283958005252503E-4</v>
      </c>
      <c r="T12">
        <v>2.4647599472747898E-3</v>
      </c>
      <c r="U12" s="2">
        <v>8.4463157847538303E-4</v>
      </c>
      <c r="V12">
        <v>85.038980166012806</v>
      </c>
      <c r="W12" s="2">
        <v>9.0631770834501797E-4</v>
      </c>
      <c r="X12">
        <v>0.12323269475588899</v>
      </c>
      <c r="Y12" s="2">
        <v>8.1088044569535805E-4</v>
      </c>
      <c r="Z12" s="2">
        <v>3.6409912479740499E-5</v>
      </c>
      <c r="AA12">
        <v>2.1215588364236999E-2</v>
      </c>
      <c r="AB12">
        <v>3.1798485210499599</v>
      </c>
      <c r="AC12" s="2">
        <v>1.5362596205270002E-5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Sheet1!table_class_rel_abundances</vt:lpstr>
      <vt:lpstr>Sheet2!table_class_rel_abundances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Hannah-Marie Martiny</dc:creator>
  <cp:lastModifiedBy>Hannah-Marie Martiny</cp:lastModifiedBy>
  <dcterms:created xsi:type="dcterms:W3CDTF">2022-10-24T11:06:19Z</dcterms:created>
  <dcterms:modified xsi:type="dcterms:W3CDTF">2022-10-26T08:46:18Z</dcterms:modified>
</cp:coreProperties>
</file>