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lenovo\Desktop\hamna -PNC\data - ibm\ibm_copy_hamna\"/>
    </mc:Choice>
  </mc:AlternateContent>
  <xr:revisionPtr revIDLastSave="0" documentId="13_ncr:1_{016CCB2D-AE7D-4116-8986-2C0026797DDA}" xr6:coauthVersionLast="47" xr6:coauthVersionMax="47" xr10:uidLastSave="{00000000-0000-0000-0000-000000000000}"/>
  <bookViews>
    <workbookView xWindow="-120" yWindow="-120" windowWidth="20730" windowHeight="11160" xr2:uid="{00000000-000D-0000-FFFF-FFFF00000000}"/>
  </bookViews>
  <sheets>
    <sheet name="Pivot1" sheetId="2" r:id="rId1"/>
    <sheet name="Expense - 2018" sheetId="1" r:id="rId2"/>
  </sheets>
  <definedNames>
    <definedName name="Slicer_Month">#N/A</definedName>
    <definedName name="Slicer_Monthly_Total">#N/A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1" l="1"/>
  <c r="L17" i="1"/>
  <c r="U13" i="1"/>
  <c r="U9" i="1"/>
  <c r="L14" i="1"/>
  <c r="H5" i="1"/>
  <c r="H6" i="1"/>
  <c r="H4" i="1" l="1"/>
  <c r="H3" i="1"/>
  <c r="H7" i="1"/>
  <c r="H8" i="1"/>
  <c r="H9" i="1"/>
  <c r="H10" i="1"/>
  <c r="H11" i="1"/>
  <c r="H12" i="1"/>
  <c r="H13" i="1"/>
  <c r="H14" i="1"/>
  <c r="B31" i="1" l="1"/>
  <c r="B33" i="1" l="1"/>
  <c r="D33" i="1"/>
  <c r="D34" i="1"/>
  <c r="D35" i="1"/>
  <c r="D36" i="1"/>
  <c r="D37" i="1"/>
  <c r="D38" i="1"/>
  <c r="D39" i="1"/>
  <c r="D40" i="1"/>
  <c r="C33" i="1"/>
  <c r="C35" i="1"/>
  <c r="C34" i="1"/>
  <c r="C36" i="1"/>
  <c r="C37" i="1"/>
  <c r="C38" i="1"/>
  <c r="C39" i="1"/>
  <c r="C40" i="1"/>
  <c r="B34" i="1"/>
  <c r="B35" i="1"/>
  <c r="B36" i="1"/>
  <c r="B37" i="1"/>
  <c r="B38" i="1"/>
  <c r="B39" i="1"/>
  <c r="B40" i="1"/>
  <c r="E20" i="1"/>
  <c r="B20" i="1"/>
  <c r="B19" i="1"/>
  <c r="B18" i="1"/>
  <c r="C20" i="1"/>
  <c r="D20" i="1"/>
  <c r="F20" i="1"/>
  <c r="G20" i="1"/>
  <c r="C19" i="1"/>
  <c r="D19" i="1"/>
  <c r="E19" i="1"/>
  <c r="F19" i="1"/>
  <c r="G19" i="1"/>
  <c r="C18" i="1"/>
  <c r="D18" i="1"/>
  <c r="E18" i="1"/>
  <c r="F18" i="1"/>
  <c r="G18" i="1"/>
  <c r="B17" i="1"/>
  <c r="C17" i="1"/>
  <c r="D17" i="1"/>
  <c r="E17" i="1"/>
  <c r="F17" i="1"/>
  <c r="G17" i="1"/>
  <c r="B16" i="1"/>
  <c r="E16" i="1"/>
  <c r="G16" i="1"/>
  <c r="C16" i="1"/>
  <c r="D16" i="1"/>
  <c r="F16" i="1"/>
  <c r="B2" i="1" l="1"/>
  <c r="C2" i="1"/>
  <c r="D2" i="1"/>
  <c r="E2" i="1"/>
  <c r="F2" i="1"/>
  <c r="G2" i="1"/>
  <c r="H2" i="1" l="1"/>
</calcChain>
</file>

<file path=xl/sharedStrings.xml><?xml version="1.0" encoding="utf-8"?>
<sst xmlns="http://schemas.openxmlformats.org/spreadsheetml/2006/main" count="91" uniqueCount="41">
  <si>
    <t>Month</t>
  </si>
  <si>
    <t>Housing</t>
  </si>
  <si>
    <t>Bills &amp; Utilities</t>
  </si>
  <si>
    <t>Food &amp; Dining</t>
  </si>
  <si>
    <t>Personal</t>
  </si>
  <si>
    <t>Auto &amp; Transport</t>
  </si>
  <si>
    <t>Health &amp; Fitness</t>
  </si>
  <si>
    <t>Monthly Total</t>
  </si>
  <si>
    <t>Jan</t>
  </si>
  <si>
    <t>Feb</t>
  </si>
  <si>
    <t>Sep</t>
  </si>
  <si>
    <t>Mar</t>
  </si>
  <si>
    <t>Oct</t>
  </si>
  <si>
    <t>Apr</t>
  </si>
  <si>
    <t>Nov</t>
  </si>
  <si>
    <t>May</t>
  </si>
  <si>
    <t>Jun</t>
  </si>
  <si>
    <t>Jul</t>
  </si>
  <si>
    <t>Aug</t>
  </si>
  <si>
    <t>Dec</t>
  </si>
  <si>
    <t>Totals</t>
  </si>
  <si>
    <t>Avg</t>
  </si>
  <si>
    <t>Min</t>
  </si>
  <si>
    <t>Max</t>
  </si>
  <si>
    <t xml:space="preserve"> Count</t>
  </si>
  <si>
    <t>Median</t>
  </si>
  <si>
    <t>Relative</t>
  </si>
  <si>
    <t>Absolute</t>
  </si>
  <si>
    <t>Mixed</t>
  </si>
  <si>
    <t>FOOD&amp;DINING</t>
  </si>
  <si>
    <t>Bills</t>
  </si>
  <si>
    <t>Q)For the month of May, find the amount paid in food&amp;dining using HLOOKUP</t>
  </si>
  <si>
    <t>Q)For the month of Aug, find the amount paid in housing using HLOOKUP</t>
  </si>
  <si>
    <t>Q)For the month of May, find the amount of billS&amp;utilities paid using VLOOKUP</t>
  </si>
  <si>
    <t>Q)For the month of Jan, find the personal amount using XLOOKUP</t>
  </si>
  <si>
    <t>Row Labels</t>
  </si>
  <si>
    <t>Grand Total</t>
  </si>
  <si>
    <t>Sum of Bills &amp; Utilities</t>
  </si>
  <si>
    <t>Sum of Food &amp; Dining</t>
  </si>
  <si>
    <t>Sum of Health &amp; Fitness</t>
  </si>
  <si>
    <t>Sum of Auto &amp;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</si>
</sst>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quot;$&quot;#,##0.00"/>
  </numFmts>
  <fonts count="6" x14ac:knownFonts="1">
    <font>
      <sz val="11"/>
      <color theme="1"/>
      <name val="Calibri"/>
      <family val="2"/>
      <scheme val="minor"/>
    </font>
    <font>
      <i/>
      <sz val="10"/>
      <color theme="1"/>
      <name val="Arial"/>
      <family val="2"/>
    </font>
    <font>
      <b/>
      <sz val="11"/>
      <color theme="0"/>
      <name val="Calibri"/>
      <family val="2"/>
      <scheme val="minor"/>
    </font>
    <font>
      <sz val="11"/>
      <color theme="0"/>
      <name val="Calibri"/>
      <family val="2"/>
      <scheme val="minor"/>
    </font>
    <font>
      <sz val="8"/>
      <name val="Calibri"/>
      <family val="2"/>
      <scheme val="minor"/>
    </font>
    <font>
      <b/>
      <sz val="11"/>
      <color rgb="FF7030A0"/>
      <name val="Calibri"/>
      <family val="2"/>
      <scheme val="minor"/>
    </font>
  </fonts>
  <fills count="6">
    <fill>
      <patternFill patternType="none"/>
    </fill>
    <fill>
      <patternFill patternType="gray125"/>
    </fill>
    <fill>
      <patternFill patternType="solid">
        <fgColor theme="5"/>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2">
    <xf numFmtId="0" fontId="0" fillId="0" borderId="0"/>
    <xf numFmtId="0" fontId="3" fillId="2" borderId="0" applyNumberFormat="0" applyBorder="0" applyAlignment="0" applyProtection="0"/>
  </cellStyleXfs>
  <cellXfs count="15">
    <xf numFmtId="0" fontId="0" fillId="0" borderId="0" xfId="0"/>
    <xf numFmtId="0" fontId="1" fillId="0" borderId="0" xfId="0" applyFont="1"/>
    <xf numFmtId="164" fontId="0" fillId="0" borderId="0" xfId="0" applyNumberFormat="1"/>
    <xf numFmtId="2" fontId="0" fillId="0" borderId="0" xfId="0" applyNumberFormat="1"/>
    <xf numFmtId="0" fontId="2" fillId="3" borderId="1" xfId="0" applyFont="1" applyFill="1" applyBorder="1"/>
    <xf numFmtId="0" fontId="1" fillId="4" borderId="3" xfId="0" applyFont="1" applyFill="1" applyBorder="1"/>
    <xf numFmtId="0" fontId="1" fillId="5" borderId="3" xfId="0" applyFont="1" applyFill="1" applyBorder="1"/>
    <xf numFmtId="164" fontId="0" fillId="4" borderId="4" xfId="0" applyNumberFormat="1" applyFill="1" applyBorder="1"/>
    <xf numFmtId="164" fontId="0" fillId="5" borderId="4" xfId="0" applyNumberFormat="1" applyFill="1" applyBorder="1"/>
    <xf numFmtId="164" fontId="2" fillId="3" borderId="2" xfId="0" applyNumberFormat="1" applyFont="1" applyFill="1" applyBorder="1"/>
    <xf numFmtId="0" fontId="3" fillId="2" borderId="0" xfId="1"/>
    <xf numFmtId="0" fontId="5" fillId="0" borderId="0" xfId="0" applyFont="1"/>
    <xf numFmtId="0" fontId="0" fillId="0" borderId="0" xfId="0" pivotButton="1"/>
    <xf numFmtId="0" fontId="0" fillId="0" borderId="0" xfId="0" applyAlignment="1">
      <alignment horizontal="left"/>
    </xf>
    <xf numFmtId="165" fontId="0" fillId="0" borderId="0" xfId="0" applyNumberFormat="1"/>
  </cellXfs>
  <cellStyles count="2">
    <cellStyle name="Accent2" xfId="1" builtinId="33"/>
    <cellStyle name="Normal" xfId="0" builtinId="0"/>
  </cellStyles>
  <dxfs count="25">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0" indent="0" justifyLastLine="0" shrinkToFit="0" readingOrder="0"/>
      <protection locked="1" hidden="0"/>
    </dxf>
    <dxf>
      <font>
        <b val="0"/>
        <i/>
        <strike val="0"/>
        <condense val="0"/>
        <extend val="0"/>
        <outline val="0"/>
        <shadow val="0"/>
        <u val="none"/>
        <vertAlign val="baseline"/>
        <sz val="10"/>
        <color theme="1"/>
        <name val="Arial"/>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6"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6"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6"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6"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6"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indexed="65"/>
        </patternFill>
      </fill>
      <alignment horizontal="general" vertical="bottom" textRotation="0" wrapText="0" indent="0" justifyLastLine="0" shrinkToFit="0" readingOrder="0"/>
      <protection locked="1" hidden="0"/>
    </dxf>
    <dxf>
      <font>
        <b val="0"/>
        <i/>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quot;$&quot;#,##0.00"/>
    </dxf>
    <dxf>
      <numFmt numFmtId="165"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[excel_exercise_VLOOKUP,HLOOKUP,XLOOKUP.xlsx]Pivot1!PivotTable2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9759405074366"/>
          <c:y val="0.12397929425488481"/>
          <c:w val="0.52748293963254589"/>
          <c:h val="0.65853091280256637"/>
        </c:manualLayout>
      </c:layout>
      <c:barChart>
        <c:barDir val="col"/>
        <c:grouping val="clustered"/>
        <c:varyColors val="0"/>
        <c:ser>
          <c:idx val="0"/>
          <c:order val="0"/>
          <c:tx>
            <c:strRef>
              <c:f>Pivot1!$B$3</c:f>
              <c:strCache>
                <c:ptCount val="1"/>
                <c:pt idx="0">
                  <c:v>Sum of Bills &amp; Utilities</c:v>
                </c:pt>
              </c:strCache>
            </c:strRef>
          </c:tx>
          <c:spPr>
            <a:solidFill>
              <a:schemeClr val="accent1"/>
            </a:solidFill>
            <a:ln>
              <a:noFill/>
            </a:ln>
            <a:effectLst/>
          </c:spPr>
          <c:invertIfNegative val="0"/>
          <c:cat>
            <c:strRef>
              <c:f>Pivot1!$A$4:$A$17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Totals</c:v>
                </c:pt>
              </c:strCache>
            </c:strRef>
          </c:cat>
          <c:val>
            <c:numRef>
              <c:f>Pivot1!$B$4:$B$17</c:f>
              <c:numCache>
                <c:formatCode>"$"#,##0.00</c:formatCode>
                <c:ptCount val="13"/>
                <c:pt idx="0">
                  <c:v>210</c:v>
                </c:pt>
                <c:pt idx="1">
                  <c:v>180</c:v>
                </c:pt>
                <c:pt idx="2">
                  <c:v>170</c:v>
                </c:pt>
                <c:pt idx="3">
                  <c:v>160</c:v>
                </c:pt>
                <c:pt idx="4">
                  <c:v>150</c:v>
                </c:pt>
                <c:pt idx="5">
                  <c:v>150</c:v>
                </c:pt>
                <c:pt idx="6">
                  <c:v>150</c:v>
                </c:pt>
                <c:pt idx="7">
                  <c:v>150</c:v>
                </c:pt>
                <c:pt idx="8">
                  <c:v>150</c:v>
                </c:pt>
                <c:pt idx="9">
                  <c:v>170</c:v>
                </c:pt>
                <c:pt idx="10">
                  <c:v>200</c:v>
                </c:pt>
                <c:pt idx="11">
                  <c:v>220</c:v>
                </c:pt>
                <c:pt idx="12">
                  <c:v>2060</c:v>
                </c:pt>
              </c:numCache>
            </c:numRef>
          </c:val>
          <c:extLst>
            <c:ext xmlns:c16="http://schemas.microsoft.com/office/drawing/2014/chart" uri="{C3380CC4-5D6E-409C-BE32-E72D297353CC}">
              <c16:uniqueId val="{00000000-4DF8-48AD-BBE1-A8411CA1B40A}"/>
            </c:ext>
          </c:extLst>
        </c:ser>
        <c:ser>
          <c:idx val="1"/>
          <c:order val="1"/>
          <c:tx>
            <c:strRef>
              <c:f>Pivot1!$C$3</c:f>
              <c:strCache>
                <c:ptCount val="1"/>
                <c:pt idx="0">
                  <c:v>Sum of Food &amp; Dining</c:v>
                </c:pt>
              </c:strCache>
            </c:strRef>
          </c:tx>
          <c:spPr>
            <a:solidFill>
              <a:schemeClr val="accent2"/>
            </a:solidFill>
            <a:ln>
              <a:noFill/>
            </a:ln>
            <a:effectLst/>
          </c:spPr>
          <c:invertIfNegative val="0"/>
          <c:cat>
            <c:strRef>
              <c:f>Pivot1!$A$4:$A$17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Totals</c:v>
                </c:pt>
              </c:strCache>
            </c:strRef>
          </c:cat>
          <c:val>
            <c:numRef>
              <c:f>Pivot1!$C$4:$C$17</c:f>
              <c:numCache>
                <c:formatCode>"$"#,##0.00</c:formatCode>
                <c:ptCount val="13"/>
                <c:pt idx="0">
                  <c:v>400</c:v>
                </c:pt>
                <c:pt idx="1">
                  <c:v>350</c:v>
                </c:pt>
                <c:pt idx="2">
                  <c:v>420</c:v>
                </c:pt>
                <c:pt idx="3">
                  <c:v>400</c:v>
                </c:pt>
                <c:pt idx="4">
                  <c:v>420</c:v>
                </c:pt>
                <c:pt idx="5">
                  <c:v>380</c:v>
                </c:pt>
                <c:pt idx="6">
                  <c:v>420</c:v>
                </c:pt>
                <c:pt idx="7">
                  <c:v>420</c:v>
                </c:pt>
                <c:pt idx="8">
                  <c:v>400</c:v>
                </c:pt>
                <c:pt idx="9">
                  <c:v>420</c:v>
                </c:pt>
                <c:pt idx="10">
                  <c:v>390</c:v>
                </c:pt>
                <c:pt idx="11">
                  <c:v>400</c:v>
                </c:pt>
                <c:pt idx="12">
                  <c:v>4820</c:v>
                </c:pt>
              </c:numCache>
            </c:numRef>
          </c:val>
          <c:extLst>
            <c:ext xmlns:c16="http://schemas.microsoft.com/office/drawing/2014/chart" uri="{C3380CC4-5D6E-409C-BE32-E72D297353CC}">
              <c16:uniqueId val="{00000001-4DF8-48AD-BBE1-A8411CA1B40A}"/>
            </c:ext>
          </c:extLst>
        </c:ser>
        <c:ser>
          <c:idx val="2"/>
          <c:order val="2"/>
          <c:tx>
            <c:strRef>
              <c:f>Pivot1!$D$3</c:f>
              <c:strCache>
                <c:ptCount val="1"/>
                <c:pt idx="0">
                  <c:v>Sum of Auto &amp; Transport</c:v>
                </c:pt>
              </c:strCache>
            </c:strRef>
          </c:tx>
          <c:spPr>
            <a:solidFill>
              <a:schemeClr val="accent3"/>
            </a:solidFill>
            <a:ln>
              <a:noFill/>
            </a:ln>
            <a:effectLst/>
          </c:spPr>
          <c:invertIfNegative val="0"/>
          <c:cat>
            <c:strRef>
              <c:f>Pivot1!$A$4:$A$17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Totals</c:v>
                </c:pt>
              </c:strCache>
            </c:strRef>
          </c:cat>
          <c:val>
            <c:numRef>
              <c:f>Pivot1!$D$4:$D$17</c:f>
              <c:numCache>
                <c:formatCode>"$"#,##0.00</c:formatCode>
                <c:ptCount val="13"/>
                <c:pt idx="0">
                  <c:v>100</c:v>
                </c:pt>
                <c:pt idx="1">
                  <c:v>125</c:v>
                </c:pt>
                <c:pt idx="2">
                  <c:v>120</c:v>
                </c:pt>
                <c:pt idx="3">
                  <c:v>100</c:v>
                </c:pt>
                <c:pt idx="4">
                  <c:v>100</c:v>
                </c:pt>
                <c:pt idx="5">
                  <c:v>130</c:v>
                </c:pt>
                <c:pt idx="6">
                  <c:v>100</c:v>
                </c:pt>
                <c:pt idx="7">
                  <c:v>100</c:v>
                </c:pt>
                <c:pt idx="8">
                  <c:v>110</c:v>
                </c:pt>
                <c:pt idx="9">
                  <c:v>100</c:v>
                </c:pt>
                <c:pt idx="10">
                  <c:v>100</c:v>
                </c:pt>
                <c:pt idx="11">
                  <c:v>115</c:v>
                </c:pt>
                <c:pt idx="12">
                  <c:v>1300</c:v>
                </c:pt>
              </c:numCache>
            </c:numRef>
          </c:val>
          <c:extLst>
            <c:ext xmlns:c16="http://schemas.microsoft.com/office/drawing/2014/chart" uri="{C3380CC4-5D6E-409C-BE32-E72D297353CC}">
              <c16:uniqueId val="{00000002-4DF8-48AD-BBE1-A8411CA1B40A}"/>
            </c:ext>
          </c:extLst>
        </c:ser>
        <c:ser>
          <c:idx val="3"/>
          <c:order val="3"/>
          <c:tx>
            <c:strRef>
              <c:f>Pivot1!$E$3</c:f>
              <c:strCache>
                <c:ptCount val="1"/>
                <c:pt idx="0">
                  <c:v>Sum of Health &amp; Fitness</c:v>
                </c:pt>
              </c:strCache>
            </c:strRef>
          </c:tx>
          <c:spPr>
            <a:solidFill>
              <a:schemeClr val="accent4"/>
            </a:solidFill>
            <a:ln>
              <a:noFill/>
            </a:ln>
            <a:effectLst/>
          </c:spPr>
          <c:invertIfNegative val="0"/>
          <c:cat>
            <c:strRef>
              <c:f>Pivot1!$A$4:$A$17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Totals</c:v>
                </c:pt>
              </c:strCache>
            </c:strRef>
          </c:cat>
          <c:val>
            <c:numRef>
              <c:f>Pivot1!$E$4:$E$17</c:f>
              <c:numCache>
                <c:formatCode>"$"#,##0.00</c:formatCode>
                <c:ptCount val="13"/>
                <c:pt idx="0">
                  <c:v>60</c:v>
                </c:pt>
                <c:pt idx="1">
                  <c:v>70</c:v>
                </c:pt>
                <c:pt idx="2">
                  <c:v>60</c:v>
                </c:pt>
                <c:pt idx="3">
                  <c:v>60</c:v>
                </c:pt>
                <c:pt idx="4">
                  <c:v>80</c:v>
                </c:pt>
                <c:pt idx="5">
                  <c:v>60</c:v>
                </c:pt>
                <c:pt idx="6">
                  <c:v>60</c:v>
                </c:pt>
                <c:pt idx="7">
                  <c:v>80</c:v>
                </c:pt>
                <c:pt idx="8">
                  <c:v>60</c:v>
                </c:pt>
                <c:pt idx="9">
                  <c:v>60</c:v>
                </c:pt>
                <c:pt idx="10">
                  <c:v>50</c:v>
                </c:pt>
                <c:pt idx="11">
                  <c:v>60</c:v>
                </c:pt>
                <c:pt idx="12">
                  <c:v>760</c:v>
                </c:pt>
              </c:numCache>
            </c:numRef>
          </c:val>
          <c:extLst>
            <c:ext xmlns:c16="http://schemas.microsoft.com/office/drawing/2014/chart" uri="{C3380CC4-5D6E-409C-BE32-E72D297353CC}">
              <c16:uniqueId val="{00000003-4DF8-48AD-BBE1-A8411CA1B40A}"/>
            </c:ext>
          </c:extLst>
        </c:ser>
        <c:dLbls>
          <c:showLegendKey val="0"/>
          <c:showVal val="0"/>
          <c:showCatName val="0"/>
          <c:showSerName val="0"/>
          <c:showPercent val="0"/>
          <c:showBubbleSize val="0"/>
        </c:dLbls>
        <c:gapWidth val="219"/>
        <c:overlap val="-27"/>
        <c:axId val="527820048"/>
        <c:axId val="527816768"/>
      </c:barChart>
      <c:catAx>
        <c:axId val="52782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16768"/>
        <c:crosses val="autoZero"/>
        <c:auto val="1"/>
        <c:lblAlgn val="ctr"/>
        <c:lblOffset val="100"/>
        <c:noMultiLvlLbl val="0"/>
      </c:catAx>
      <c:valAx>
        <c:axId val="527816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2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1228725</xdr:colOff>
      <xdr:row>5</xdr:row>
      <xdr:rowOff>90487</xdr:rowOff>
    </xdr:from>
    <xdr:to>
      <xdr:col>9</xdr:col>
      <xdr:colOff>247650</xdr:colOff>
      <xdr:row>19</xdr:row>
      <xdr:rowOff>166687</xdr:rowOff>
    </xdr:to>
    <xdr:graphicFrame macro="">
      <xdr:nvGraphicFramePr>
        <xdr:cNvPr id="8" name="Chart 7">
          <a:extLst>
            <a:ext uri="{FF2B5EF4-FFF2-40B4-BE49-F238E27FC236}">
              <a16:creationId xmlns:a16="http://schemas.microsoft.com/office/drawing/2014/main" id="{A5D6FEA4-0CD6-9B3D-9825-C5D0974E6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6</xdr:row>
      <xdr:rowOff>123825</xdr:rowOff>
    </xdr:from>
    <xdr:to>
      <xdr:col>1</xdr:col>
      <xdr:colOff>1095375</xdr:colOff>
      <xdr:row>19</xdr:row>
      <xdr:rowOff>171450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D6ECF851-A5D4-FABB-573D-BDE8C7BFB4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875"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200025</xdr:colOff>
      <xdr:row>6</xdr:row>
      <xdr:rowOff>142875</xdr:rowOff>
    </xdr:from>
    <xdr:to>
      <xdr:col>3</xdr:col>
      <xdr:colOff>666750</xdr:colOff>
      <xdr:row>20</xdr:row>
      <xdr:rowOff>0</xdr:rowOff>
    </xdr:to>
    <mc:AlternateContent xmlns:mc="http://schemas.openxmlformats.org/markup-compatibility/2006" xmlns:a14="http://schemas.microsoft.com/office/drawing/2010/main">
      <mc:Choice Requires="a14">
        <xdr:graphicFrame macro="">
          <xdr:nvGraphicFramePr>
            <xdr:cNvPr id="11" name="Monthly Total">
              <a:extLst>
                <a:ext uri="{FF2B5EF4-FFF2-40B4-BE49-F238E27FC236}">
                  <a16:creationId xmlns:a16="http://schemas.microsoft.com/office/drawing/2014/main" id="{A6A05817-5212-0054-2A81-D373B0B78D3F}"/>
                </a:ext>
              </a:extLst>
            </xdr:cNvPr>
            <xdr:cNvGraphicFramePr/>
          </xdr:nvGraphicFramePr>
          <xdr:xfrm>
            <a:off x="0" y="0"/>
            <a:ext cx="0" cy="0"/>
          </xdr:xfrm>
          <a:graphic>
            <a:graphicData uri="http://schemas.microsoft.com/office/drawing/2010/slicer">
              <sle:slicer xmlns:sle="http://schemas.microsoft.com/office/drawing/2010/slicer" name="Monthly Total"/>
            </a:graphicData>
          </a:graphic>
        </xdr:graphicFrame>
      </mc:Choice>
      <mc:Fallback xmlns="">
        <xdr:sp macro="" textlink="">
          <xdr:nvSpPr>
            <xdr:cNvPr id="0" name=""/>
            <xdr:cNvSpPr>
              <a:spLocks noTextEdit="1"/>
            </xdr:cNvSpPr>
          </xdr:nvSpPr>
          <xdr:spPr>
            <a:xfrm>
              <a:off x="2486025" y="128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42.541778935185" createdVersion="8" refreshedVersion="8" minRefreshableVersion="3" recordCount="13" xr:uid="{BBC8FFF3-9380-475B-8AC4-496E31ED5FC9}">
  <cacheSource type="worksheet">
    <worksheetSource name="Table6"/>
  </cacheSource>
  <cacheFields count="8">
    <cacheField name="Month" numFmtId="0">
      <sharedItems count="13">
        <s v="Totals"/>
        <s v="Jan"/>
        <s v="Feb"/>
        <s v="Mar"/>
        <s v="Apr"/>
        <s v="May"/>
        <s v="Jun"/>
        <s v="Jul"/>
        <s v="Aug"/>
        <s v="Sep"/>
        <s v="Oct"/>
        <s v="Nov"/>
        <s v="Dec"/>
      </sharedItems>
    </cacheField>
    <cacheField name="Housing" numFmtId="164">
      <sharedItems containsSemiMixedTypes="0" containsString="0" containsNumber="1" containsInteger="1" minValue="800" maxValue="9600" count="2">
        <n v="9600"/>
        <n v="800"/>
      </sharedItems>
    </cacheField>
    <cacheField name="Bills &amp; Utilities" numFmtId="164">
      <sharedItems containsSemiMixedTypes="0" containsString="0" containsNumber="1" containsInteger="1" minValue="150" maxValue="2060" count="8">
        <n v="2060"/>
        <n v="210"/>
        <n v="180"/>
        <n v="170"/>
        <n v="160"/>
        <n v="150"/>
        <n v="200"/>
        <n v="220"/>
      </sharedItems>
    </cacheField>
    <cacheField name="Food &amp; Dining" numFmtId="164">
      <sharedItems containsSemiMixedTypes="0" containsString="0" containsNumber="1" containsInteger="1" minValue="350" maxValue="4820"/>
    </cacheField>
    <cacheField name="Personal" numFmtId="164">
      <sharedItems containsSemiMixedTypes="0" containsString="0" containsNumber="1" containsInteger="1" minValue="100" maxValue="1280" count="3">
        <n v="1280"/>
        <n v="100"/>
        <n v="120"/>
      </sharedItems>
    </cacheField>
    <cacheField name="Auto &amp; Transport" numFmtId="164">
      <sharedItems containsSemiMixedTypes="0" containsString="0" containsNumber="1" containsInteger="1" minValue="100" maxValue="1300"/>
    </cacheField>
    <cacheField name="Health &amp; Fitness" numFmtId="164">
      <sharedItems containsSemiMixedTypes="0" containsString="0" containsNumber="1" containsInteger="1" minValue="50" maxValue="760"/>
    </cacheField>
    <cacheField name="Monthly Total" numFmtId="2">
      <sharedItems containsSemiMixedTypes="0" containsString="0" containsNumber="1" containsInteger="1" minValue="1620" maxValue="19820" count="8">
        <n v="19820"/>
        <n v="1670"/>
        <n v="1625"/>
        <n v="1640"/>
        <n v="1650"/>
        <n v="1620"/>
        <n v="1660"/>
        <n v="1695"/>
      </sharedItems>
    </cacheField>
  </cacheFields>
  <extLst>
    <ext xmlns:x14="http://schemas.microsoft.com/office/spreadsheetml/2009/9/main" uri="{725AE2AE-9491-48be-B2B4-4EB974FC3084}">
      <x14:pivotCacheDefinition pivotCacheId="1909800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n v="4820"/>
    <x v="0"/>
    <n v="1300"/>
    <n v="760"/>
    <x v="0"/>
  </r>
  <r>
    <x v="1"/>
    <x v="1"/>
    <x v="1"/>
    <n v="400"/>
    <x v="1"/>
    <n v="100"/>
    <n v="60"/>
    <x v="1"/>
  </r>
  <r>
    <x v="2"/>
    <x v="1"/>
    <x v="2"/>
    <n v="350"/>
    <x v="1"/>
    <n v="125"/>
    <n v="70"/>
    <x v="2"/>
  </r>
  <r>
    <x v="3"/>
    <x v="1"/>
    <x v="3"/>
    <n v="420"/>
    <x v="1"/>
    <n v="120"/>
    <n v="60"/>
    <x v="1"/>
  </r>
  <r>
    <x v="4"/>
    <x v="1"/>
    <x v="4"/>
    <n v="400"/>
    <x v="2"/>
    <n v="100"/>
    <n v="60"/>
    <x v="3"/>
  </r>
  <r>
    <x v="5"/>
    <x v="1"/>
    <x v="5"/>
    <n v="420"/>
    <x v="1"/>
    <n v="100"/>
    <n v="80"/>
    <x v="4"/>
  </r>
  <r>
    <x v="6"/>
    <x v="1"/>
    <x v="5"/>
    <n v="380"/>
    <x v="1"/>
    <n v="130"/>
    <n v="60"/>
    <x v="5"/>
  </r>
  <r>
    <x v="7"/>
    <x v="1"/>
    <x v="5"/>
    <n v="420"/>
    <x v="2"/>
    <n v="100"/>
    <n v="60"/>
    <x v="4"/>
  </r>
  <r>
    <x v="8"/>
    <x v="1"/>
    <x v="5"/>
    <n v="420"/>
    <x v="1"/>
    <n v="100"/>
    <n v="80"/>
    <x v="4"/>
  </r>
  <r>
    <x v="9"/>
    <x v="1"/>
    <x v="5"/>
    <n v="400"/>
    <x v="2"/>
    <n v="110"/>
    <n v="60"/>
    <x v="3"/>
  </r>
  <r>
    <x v="10"/>
    <x v="1"/>
    <x v="3"/>
    <n v="420"/>
    <x v="1"/>
    <n v="100"/>
    <n v="60"/>
    <x v="4"/>
  </r>
  <r>
    <x v="11"/>
    <x v="1"/>
    <x v="6"/>
    <n v="390"/>
    <x v="2"/>
    <n v="100"/>
    <n v="50"/>
    <x v="6"/>
  </r>
  <r>
    <x v="12"/>
    <x v="1"/>
    <x v="7"/>
    <n v="400"/>
    <x v="1"/>
    <n v="115"/>
    <n v="6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FAD53-D74C-440E-8C3A-FC55D7B8BF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17" firstHeaderRow="0" firstDataRow="1" firstDataCol="1"/>
  <pivotFields count="8">
    <pivotField axis="axisRow" showAll="0">
      <items count="14">
        <item x="1"/>
        <item x="2"/>
        <item x="3"/>
        <item x="4"/>
        <item x="5"/>
        <item x="6"/>
        <item x="7"/>
        <item x="8"/>
        <item x="9"/>
        <item x="10"/>
        <item x="11"/>
        <item x="12"/>
        <item x="0"/>
        <item t="default"/>
      </items>
    </pivotField>
    <pivotField numFmtId="164" showAll="0">
      <items count="3">
        <item x="1"/>
        <item x="0"/>
        <item t="default"/>
      </items>
    </pivotField>
    <pivotField dataField="1" numFmtId="164" showAll="0">
      <items count="9">
        <item x="5"/>
        <item x="4"/>
        <item x="3"/>
        <item x="2"/>
        <item x="6"/>
        <item x="1"/>
        <item x="7"/>
        <item x="0"/>
        <item t="default"/>
      </items>
    </pivotField>
    <pivotField dataField="1" numFmtId="164" showAll="0"/>
    <pivotField numFmtId="164" showAll="0">
      <items count="4">
        <item x="1"/>
        <item x="2"/>
        <item x="0"/>
        <item t="default"/>
      </items>
    </pivotField>
    <pivotField dataField="1" numFmtId="164" showAll="0"/>
    <pivotField dataField="1" numFmtId="164" showAll="0"/>
    <pivotField numFmtId="2" showAll="0">
      <items count="9">
        <item x="5"/>
        <item x="2"/>
        <item x="3"/>
        <item x="4"/>
        <item x="6"/>
        <item x="1"/>
        <item x="7"/>
        <item x="0"/>
        <item t="default"/>
      </items>
    </pivotField>
  </pivotFields>
  <rowFields count="1">
    <field x="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Bills &amp; Utilities" fld="2" baseField="0" baseItem="0" numFmtId="165"/>
    <dataField name="Sum of Food &amp; Dining" fld="3" baseField="0" baseItem="0"/>
    <dataField name="Sum of Auto &amp; Transport" fld="5" baseField="0" baseItem="0"/>
    <dataField name="Sum of Health &amp; Fitness" fld="6" baseField="0" baseItem="0"/>
  </dataFields>
  <formats count="2">
    <format dxfId="24">
      <pivotArea outline="0" collapsedLevelsAreSubtotals="1" fieldPosition="0"/>
    </format>
    <format dxfId="23">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8E6F4E7-2848-4964-9DD2-8C20B5FD9480}" sourceName="Month">
  <pivotTables>
    <pivotTable tabId="2" name="PivotTable2"/>
  </pivotTables>
  <data>
    <tabular pivotCacheId="1909800294">
      <items count="13">
        <i x="1" s="1"/>
        <i x="2" s="1"/>
        <i x="3" s="1"/>
        <i x="4" s="1"/>
        <i x="5" s="1"/>
        <i x="6" s="1"/>
        <i x="7" s="1"/>
        <i x="8" s="1"/>
        <i x="9" s="1"/>
        <i x="10" s="1"/>
        <i x="11" s="1"/>
        <i x="1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Total" xr10:uid="{05B6D4BD-5F78-48D1-999A-4227EC24F222}" sourceName="Monthly Total">
  <pivotTables>
    <pivotTable tabId="2" name="PivotTable2"/>
  </pivotTables>
  <data>
    <tabular pivotCacheId="1909800294">
      <items count="8">
        <i x="5" s="1"/>
        <i x="2" s="1"/>
        <i x="3" s="1"/>
        <i x="4" s="1"/>
        <i x="6" s="1"/>
        <i x="1"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61A157A-CAF8-4CA6-89F5-48C99D298D73}" cache="Slicer_Month" caption="Month" startItem="5" rowHeight="241300"/>
  <slicer name="Monthly Total" xr10:uid="{80D6DF5D-8808-401A-8014-029460ADEB00}" cache="Slicer_Monthly_Total" caption="Monthly Tot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075690-6493-4B96-8D1B-B29AB2D9E9A9}" name="Table6" displayName="Table6" ref="A1:H14" totalsRowShown="0" headerRowDxfId="22" dataDxfId="21">
  <autoFilter ref="A1:H14" xr:uid="{1C96BD00-98D9-4572-8F4A-F406BBA95AE3}"/>
  <tableColumns count="8">
    <tableColumn id="1" xr3:uid="{0738465F-87B9-46AD-8314-585AF20E321C}" name="Month" dataDxfId="20"/>
    <tableColumn id="2" xr3:uid="{639B5A90-C646-4312-A12B-90EBA415C5F3}" name="Housing" dataDxfId="19" totalsRowDxfId="18"/>
    <tableColumn id="3" xr3:uid="{AC863E34-6694-4292-A7E8-5D94B1D4B90E}" name="Bills &amp; Utilities" dataDxfId="17" totalsRowDxfId="16"/>
    <tableColumn id="4" xr3:uid="{7F96B093-000D-47C8-9B3D-9C6DC794A7DD}" name="Food &amp; Dining" dataDxfId="15" totalsRowDxfId="14"/>
    <tableColumn id="5" xr3:uid="{0D73BCA8-FF88-432A-8438-8D3C42615074}" name="Personal" dataDxfId="13" totalsRowDxfId="12"/>
    <tableColumn id="6" xr3:uid="{62ECB4B2-7FAC-4168-96E6-6A3296B9F2CB}" name="Auto &amp; Transport" dataDxfId="11" totalsRowDxfId="10"/>
    <tableColumn id="7" xr3:uid="{5C8E2143-EA5D-49A7-8A33-6E4F45D73494}" name="Health &amp; Fitness" dataDxfId="9" totalsRowDxfId="8"/>
    <tableColumn id="8" xr3:uid="{1E307A05-D7E9-4385-AD72-9E5DBFC855EF}" name="Monthly Total" dataDxfId="7" totalsRowDxfId="6">
      <calculatedColumnFormula>SUM(B2:G2)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943A-0AC0-495B-A0E4-F48AC073EBB1}">
  <dimension ref="A3:E17"/>
  <sheetViews>
    <sheetView tabSelected="1" workbookViewId="0">
      <selection activeCell="B9" sqref="B9"/>
    </sheetView>
  </sheetViews>
  <sheetFormatPr defaultRowHeight="15" x14ac:dyDescent="0.25"/>
  <cols>
    <col min="1" max="1" width="13.140625" bestFit="1" customWidth="1"/>
    <col min="2" max="2" width="21.140625" bestFit="1" customWidth="1"/>
    <col min="3" max="3" width="20.42578125" bestFit="1" customWidth="1"/>
    <col min="4" max="4" width="23.140625" bestFit="1" customWidth="1"/>
    <col min="5" max="5" width="22.5703125" bestFit="1" customWidth="1"/>
    <col min="6" max="8" width="9" bestFit="1" customWidth="1"/>
    <col min="9" max="9" width="10.5703125" bestFit="1" customWidth="1"/>
    <col min="10" max="10" width="12.7109375" bestFit="1" customWidth="1"/>
  </cols>
  <sheetData>
    <row r="3" spans="1:5" x14ac:dyDescent="0.25">
      <c r="A3" s="12" t="s">
        <v>35</v>
      </c>
      <c r="B3" t="s">
        <v>37</v>
      </c>
      <c r="C3" t="s">
        <v>38</v>
      </c>
      <c r="D3" t="s">
        <v>40</v>
      </c>
      <c r="E3" t="s">
        <v>39</v>
      </c>
    </row>
    <row r="4" spans="1:5" x14ac:dyDescent="0.25">
      <c r="A4" s="13" t="s">
        <v>8</v>
      </c>
      <c r="B4" s="14">
        <v>210</v>
      </c>
      <c r="C4" s="14">
        <v>400</v>
      </c>
      <c r="D4" s="14">
        <v>100</v>
      </c>
      <c r="E4" s="14">
        <v>60</v>
      </c>
    </row>
    <row r="5" spans="1:5" x14ac:dyDescent="0.25">
      <c r="A5" s="13" t="s">
        <v>9</v>
      </c>
      <c r="B5" s="14">
        <v>180</v>
      </c>
      <c r="C5" s="14">
        <v>350</v>
      </c>
      <c r="D5" s="14">
        <v>125</v>
      </c>
      <c r="E5" s="14">
        <v>70</v>
      </c>
    </row>
    <row r="6" spans="1:5" x14ac:dyDescent="0.25">
      <c r="A6" s="13" t="s">
        <v>11</v>
      </c>
      <c r="B6" s="14">
        <v>170</v>
      </c>
      <c r="C6" s="14">
        <v>420</v>
      </c>
      <c r="D6" s="14">
        <v>120</v>
      </c>
      <c r="E6" s="14">
        <v>60</v>
      </c>
    </row>
    <row r="7" spans="1:5" x14ac:dyDescent="0.25">
      <c r="A7" s="13" t="s">
        <v>13</v>
      </c>
      <c r="B7" s="14">
        <v>160</v>
      </c>
      <c r="C7" s="14">
        <v>400</v>
      </c>
      <c r="D7" s="14">
        <v>100</v>
      </c>
      <c r="E7" s="14">
        <v>60</v>
      </c>
    </row>
    <row r="8" spans="1:5" x14ac:dyDescent="0.25">
      <c r="A8" s="13" t="s">
        <v>15</v>
      </c>
      <c r="B8" s="14">
        <v>150</v>
      </c>
      <c r="C8" s="14">
        <v>420</v>
      </c>
      <c r="D8" s="14">
        <v>100</v>
      </c>
      <c r="E8" s="14">
        <v>80</v>
      </c>
    </row>
    <row r="9" spans="1:5" x14ac:dyDescent="0.25">
      <c r="A9" s="13" t="s">
        <v>16</v>
      </c>
      <c r="B9" s="14">
        <v>150</v>
      </c>
      <c r="C9" s="14">
        <v>380</v>
      </c>
      <c r="D9" s="14">
        <v>130</v>
      </c>
      <c r="E9" s="14">
        <v>60</v>
      </c>
    </row>
    <row r="10" spans="1:5" x14ac:dyDescent="0.25">
      <c r="A10" s="13" t="s">
        <v>17</v>
      </c>
      <c r="B10" s="14">
        <v>150</v>
      </c>
      <c r="C10" s="14">
        <v>420</v>
      </c>
      <c r="D10" s="14">
        <v>100</v>
      </c>
      <c r="E10" s="14">
        <v>60</v>
      </c>
    </row>
    <row r="11" spans="1:5" x14ac:dyDescent="0.25">
      <c r="A11" s="13" t="s">
        <v>18</v>
      </c>
      <c r="B11" s="14">
        <v>150</v>
      </c>
      <c r="C11" s="14">
        <v>420</v>
      </c>
      <c r="D11" s="14">
        <v>100</v>
      </c>
      <c r="E11" s="14">
        <v>80</v>
      </c>
    </row>
    <row r="12" spans="1:5" x14ac:dyDescent="0.25">
      <c r="A12" s="13" t="s">
        <v>10</v>
      </c>
      <c r="B12" s="14">
        <v>150</v>
      </c>
      <c r="C12" s="14">
        <v>400</v>
      </c>
      <c r="D12" s="14">
        <v>110</v>
      </c>
      <c r="E12" s="14">
        <v>60</v>
      </c>
    </row>
    <row r="13" spans="1:5" x14ac:dyDescent="0.25">
      <c r="A13" s="13" t="s">
        <v>12</v>
      </c>
      <c r="B13" s="14">
        <v>170</v>
      </c>
      <c r="C13" s="14">
        <v>420</v>
      </c>
      <c r="D13" s="14">
        <v>100</v>
      </c>
      <c r="E13" s="14">
        <v>60</v>
      </c>
    </row>
    <row r="14" spans="1:5" x14ac:dyDescent="0.25">
      <c r="A14" s="13" t="s">
        <v>14</v>
      </c>
      <c r="B14" s="14">
        <v>200</v>
      </c>
      <c r="C14" s="14">
        <v>390</v>
      </c>
      <c r="D14" s="14">
        <v>100</v>
      </c>
      <c r="E14" s="14">
        <v>50</v>
      </c>
    </row>
    <row r="15" spans="1:5" x14ac:dyDescent="0.25">
      <c r="A15" s="13" t="s">
        <v>19</v>
      </c>
      <c r="B15" s="14">
        <v>220</v>
      </c>
      <c r="C15" s="14">
        <v>400</v>
      </c>
      <c r="D15" s="14">
        <v>115</v>
      </c>
      <c r="E15" s="14">
        <v>60</v>
      </c>
    </row>
    <row r="16" spans="1:5" x14ac:dyDescent="0.25">
      <c r="A16" s="13" t="s">
        <v>20</v>
      </c>
      <c r="B16" s="14">
        <v>2060</v>
      </c>
      <c r="C16" s="14">
        <v>4820</v>
      </c>
      <c r="D16" s="14">
        <v>1300</v>
      </c>
      <c r="E16" s="14">
        <v>760</v>
      </c>
    </row>
    <row r="17" spans="1:5" x14ac:dyDescent="0.25">
      <c r="A17" s="13" t="s">
        <v>36</v>
      </c>
      <c r="B17" s="14">
        <v>4120</v>
      </c>
      <c r="C17" s="14">
        <v>9640</v>
      </c>
      <c r="D17" s="14">
        <v>2600</v>
      </c>
      <c r="E17" s="14">
        <v>1520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3"/>
  <sheetViews>
    <sheetView workbookViewId="0"/>
  </sheetViews>
  <sheetFormatPr defaultColWidth="8.85546875" defaultRowHeight="15" x14ac:dyDescent="0.25"/>
  <cols>
    <col min="1" max="1" width="9.42578125" bestFit="1" customWidth="1"/>
    <col min="2" max="2" width="11.42578125" style="2" bestFit="1" customWidth="1"/>
    <col min="3" max="3" width="17.7109375" style="2" bestFit="1" customWidth="1"/>
    <col min="4" max="4" width="17" style="2" bestFit="1" customWidth="1"/>
    <col min="5" max="5" width="12" style="2" bestFit="1" customWidth="1"/>
    <col min="6" max="6" width="19.7109375" style="2" bestFit="1" customWidth="1"/>
    <col min="7" max="7" width="19" style="2" bestFit="1" customWidth="1"/>
    <col min="8" max="8" width="16" style="3" bestFit="1" customWidth="1"/>
    <col min="13" max="13" width="15.85546875" bestFit="1" customWidth="1"/>
    <col min="14" max="14" width="15.140625" bestFit="1" customWidth="1"/>
    <col min="15" max="15" width="10.140625" bestFit="1" customWidth="1"/>
    <col min="18" max="18" width="15.85546875" bestFit="1" customWidth="1"/>
  </cols>
  <sheetData>
    <row r="1" spans="1:27" ht="15.75" thickBot="1" x14ac:dyDescent="0.3">
      <c r="A1" t="s">
        <v>0</v>
      </c>
      <c r="B1" s="2" t="s">
        <v>1</v>
      </c>
      <c r="C1" s="2" t="s">
        <v>2</v>
      </c>
      <c r="D1" s="2" t="s">
        <v>3</v>
      </c>
      <c r="E1" s="2" t="s">
        <v>4</v>
      </c>
      <c r="F1" s="2" t="s">
        <v>5</v>
      </c>
      <c r="G1" s="2" t="s">
        <v>6</v>
      </c>
      <c r="H1" s="3" t="s">
        <v>7</v>
      </c>
      <c r="K1" s="4" t="s">
        <v>0</v>
      </c>
      <c r="L1" s="9" t="s">
        <v>1</v>
      </c>
      <c r="M1" s="9" t="s">
        <v>2</v>
      </c>
      <c r="N1" s="9" t="s">
        <v>3</v>
      </c>
      <c r="O1" s="9" t="s">
        <v>4</v>
      </c>
    </row>
    <row r="2" spans="1:27" ht="16.5" thickTop="1" thickBot="1" x14ac:dyDescent="0.3">
      <c r="A2" s="1" t="s">
        <v>20</v>
      </c>
      <c r="B2" s="2">
        <f t="shared" ref="B2:G2" si="0">SUM(B3:B14)</f>
        <v>9600</v>
      </c>
      <c r="C2" s="2">
        <f t="shared" si="0"/>
        <v>2060</v>
      </c>
      <c r="D2" s="2">
        <f t="shared" si="0"/>
        <v>4820</v>
      </c>
      <c r="E2" s="2">
        <f t="shared" si="0"/>
        <v>1280</v>
      </c>
      <c r="F2" s="2">
        <f t="shared" si="0"/>
        <v>1300</v>
      </c>
      <c r="G2" s="2">
        <f t="shared" si="0"/>
        <v>760</v>
      </c>
      <c r="H2" s="3">
        <f>SUM(B2:G2)</f>
        <v>19820</v>
      </c>
      <c r="K2" s="5" t="s">
        <v>8</v>
      </c>
      <c r="L2" s="7">
        <v>800</v>
      </c>
      <c r="M2" s="7">
        <v>210</v>
      </c>
      <c r="N2" s="7">
        <v>400</v>
      </c>
      <c r="O2" s="7">
        <v>100</v>
      </c>
      <c r="R2" s="4" t="s">
        <v>0</v>
      </c>
      <c r="S2" s="5" t="s">
        <v>8</v>
      </c>
      <c r="T2" s="6" t="s">
        <v>9</v>
      </c>
      <c r="U2" s="5" t="s">
        <v>11</v>
      </c>
      <c r="V2" s="6" t="s">
        <v>13</v>
      </c>
      <c r="W2" s="5" t="s">
        <v>15</v>
      </c>
      <c r="X2" s="6" t="s">
        <v>16</v>
      </c>
      <c r="Y2" s="5" t="s">
        <v>17</v>
      </c>
      <c r="Z2" s="6" t="s">
        <v>18</v>
      </c>
      <c r="AA2" s="5" t="s">
        <v>10</v>
      </c>
    </row>
    <row r="3" spans="1:27" ht="16.5" thickTop="1" thickBot="1" x14ac:dyDescent="0.3">
      <c r="A3" s="1" t="s">
        <v>8</v>
      </c>
      <c r="B3" s="2">
        <v>800</v>
      </c>
      <c r="C3" s="2">
        <v>210</v>
      </c>
      <c r="D3" s="2">
        <v>400</v>
      </c>
      <c r="E3" s="2">
        <v>100</v>
      </c>
      <c r="F3" s="2">
        <v>100</v>
      </c>
      <c r="G3" s="2">
        <v>60</v>
      </c>
      <c r="H3" s="3">
        <f>SUM(B3:G3)</f>
        <v>1670</v>
      </c>
      <c r="K3" s="6" t="s">
        <v>9</v>
      </c>
      <c r="L3" s="8">
        <v>800</v>
      </c>
      <c r="M3" s="8">
        <v>180</v>
      </c>
      <c r="N3" s="8">
        <v>350</v>
      </c>
      <c r="O3" s="8">
        <v>100</v>
      </c>
      <c r="R3" s="9" t="s">
        <v>1</v>
      </c>
      <c r="S3" s="7">
        <v>800</v>
      </c>
      <c r="T3" s="8">
        <v>800</v>
      </c>
      <c r="U3" s="7">
        <v>800</v>
      </c>
      <c r="V3" s="8">
        <v>800</v>
      </c>
      <c r="W3" s="7">
        <v>800</v>
      </c>
      <c r="X3" s="8">
        <v>800</v>
      </c>
      <c r="Y3" s="7">
        <v>800</v>
      </c>
      <c r="Z3" s="8">
        <v>800</v>
      </c>
      <c r="AA3" s="7">
        <v>800</v>
      </c>
    </row>
    <row r="4" spans="1:27" ht="16.5" thickTop="1" thickBot="1" x14ac:dyDescent="0.3">
      <c r="A4" s="1" t="s">
        <v>9</v>
      </c>
      <c r="B4" s="2">
        <v>800</v>
      </c>
      <c r="C4" s="2">
        <v>180</v>
      </c>
      <c r="D4" s="2">
        <v>350</v>
      </c>
      <c r="E4" s="2">
        <v>100</v>
      </c>
      <c r="F4" s="2">
        <v>125</v>
      </c>
      <c r="G4" s="2">
        <v>70</v>
      </c>
      <c r="H4" s="3">
        <f>SUM(B4:G4)</f>
        <v>1625</v>
      </c>
      <c r="K4" s="5" t="s">
        <v>11</v>
      </c>
      <c r="L4" s="7">
        <v>800</v>
      </c>
      <c r="M4" s="7">
        <v>170</v>
      </c>
      <c r="N4" s="7">
        <v>420</v>
      </c>
      <c r="O4" s="7">
        <v>100</v>
      </c>
      <c r="R4" s="9" t="s">
        <v>2</v>
      </c>
      <c r="S4" s="7">
        <v>210</v>
      </c>
      <c r="T4" s="8">
        <v>180</v>
      </c>
      <c r="U4" s="7">
        <v>170</v>
      </c>
      <c r="V4" s="8">
        <v>160</v>
      </c>
      <c r="W4" s="7">
        <v>150</v>
      </c>
      <c r="X4" s="8">
        <v>150</v>
      </c>
      <c r="Y4" s="7">
        <v>150</v>
      </c>
      <c r="Z4" s="8">
        <v>150</v>
      </c>
      <c r="AA4" s="7">
        <v>150</v>
      </c>
    </row>
    <row r="5" spans="1:27" ht="16.5" thickTop="1" thickBot="1" x14ac:dyDescent="0.3">
      <c r="A5" s="1" t="s">
        <v>11</v>
      </c>
      <c r="B5" s="2">
        <v>800</v>
      </c>
      <c r="C5" s="2">
        <v>170</v>
      </c>
      <c r="D5" s="2">
        <v>420</v>
      </c>
      <c r="E5" s="2">
        <v>100</v>
      </c>
      <c r="F5" s="2">
        <v>120</v>
      </c>
      <c r="G5" s="2">
        <v>60</v>
      </c>
      <c r="H5" s="3">
        <f>SUM(B5:G5)</f>
        <v>1670</v>
      </c>
      <c r="K5" s="6" t="s">
        <v>13</v>
      </c>
      <c r="L5" s="8">
        <v>800</v>
      </c>
      <c r="M5" s="8">
        <v>160</v>
      </c>
      <c r="N5" s="8">
        <v>400</v>
      </c>
      <c r="O5" s="8">
        <v>120</v>
      </c>
      <c r="R5" s="9" t="s">
        <v>3</v>
      </c>
      <c r="S5" s="7">
        <v>400</v>
      </c>
      <c r="T5" s="8">
        <v>350</v>
      </c>
      <c r="U5" s="7">
        <v>420</v>
      </c>
      <c r="V5" s="8">
        <v>400</v>
      </c>
      <c r="W5" s="7">
        <v>420</v>
      </c>
      <c r="X5" s="8">
        <v>380</v>
      </c>
      <c r="Y5" s="7">
        <v>420</v>
      </c>
      <c r="Z5" s="8">
        <v>420</v>
      </c>
      <c r="AA5" s="7">
        <v>400</v>
      </c>
    </row>
    <row r="6" spans="1:27" ht="16.5" thickTop="1" thickBot="1" x14ac:dyDescent="0.3">
      <c r="A6" s="1" t="s">
        <v>13</v>
      </c>
      <c r="B6" s="2">
        <v>800</v>
      </c>
      <c r="C6" s="2">
        <v>160</v>
      </c>
      <c r="D6" s="2">
        <v>400</v>
      </c>
      <c r="E6" s="2">
        <v>120</v>
      </c>
      <c r="F6" s="2">
        <v>100</v>
      </c>
      <c r="G6" s="2">
        <v>60</v>
      </c>
      <c r="H6" s="3">
        <f t="shared" ref="H6:H14" si="1">SUM(B6:G6)</f>
        <v>1640</v>
      </c>
      <c r="K6" s="5" t="s">
        <v>15</v>
      </c>
      <c r="L6" s="7">
        <v>800</v>
      </c>
      <c r="M6" s="7">
        <v>150</v>
      </c>
      <c r="N6" s="7">
        <v>420</v>
      </c>
      <c r="O6" s="7">
        <v>100</v>
      </c>
      <c r="R6" s="9" t="s">
        <v>4</v>
      </c>
      <c r="S6" s="7">
        <v>100</v>
      </c>
      <c r="T6" s="8">
        <v>100</v>
      </c>
      <c r="U6" s="7">
        <v>100</v>
      </c>
      <c r="V6" s="8">
        <v>120</v>
      </c>
      <c r="W6" s="7">
        <v>100</v>
      </c>
      <c r="X6" s="8">
        <v>100</v>
      </c>
      <c r="Y6" s="7">
        <v>120</v>
      </c>
      <c r="Z6" s="8">
        <v>100</v>
      </c>
      <c r="AA6" s="7">
        <v>120</v>
      </c>
    </row>
    <row r="7" spans="1:27" ht="15.75" thickTop="1" x14ac:dyDescent="0.25">
      <c r="A7" s="1" t="s">
        <v>15</v>
      </c>
      <c r="B7" s="2">
        <v>800</v>
      </c>
      <c r="C7" s="2">
        <v>150</v>
      </c>
      <c r="D7" s="2">
        <v>420</v>
      </c>
      <c r="E7" s="2">
        <v>100</v>
      </c>
      <c r="F7" s="2">
        <v>100</v>
      </c>
      <c r="G7" s="2">
        <v>80</v>
      </c>
      <c r="H7" s="3">
        <f>SUM(B7:G7)</f>
        <v>1650</v>
      </c>
      <c r="K7" s="6" t="s">
        <v>16</v>
      </c>
      <c r="L7" s="8">
        <v>800</v>
      </c>
      <c r="M7" s="8">
        <v>150</v>
      </c>
      <c r="N7" s="8">
        <v>380</v>
      </c>
      <c r="O7" s="8">
        <v>100</v>
      </c>
      <c r="T7" s="11" t="s">
        <v>31</v>
      </c>
    </row>
    <row r="8" spans="1:27" x14ac:dyDescent="0.25">
      <c r="A8" s="1" t="s">
        <v>16</v>
      </c>
      <c r="B8" s="2">
        <v>800</v>
      </c>
      <c r="C8" s="2">
        <v>150</v>
      </c>
      <c r="D8" s="2">
        <v>380</v>
      </c>
      <c r="E8" s="2">
        <v>100</v>
      </c>
      <c r="F8" s="2">
        <v>130</v>
      </c>
      <c r="G8" s="2">
        <v>60</v>
      </c>
      <c r="H8" s="3">
        <f t="shared" si="1"/>
        <v>1620</v>
      </c>
      <c r="K8" s="5" t="s">
        <v>17</v>
      </c>
      <c r="L8" s="7">
        <v>800</v>
      </c>
      <c r="M8" s="7">
        <v>150</v>
      </c>
      <c r="N8" s="7">
        <v>420</v>
      </c>
      <c r="O8" s="7">
        <v>120</v>
      </c>
      <c r="T8" s="10" t="s">
        <v>0</v>
      </c>
      <c r="U8" s="10" t="s">
        <v>29</v>
      </c>
    </row>
    <row r="9" spans="1:27" x14ac:dyDescent="0.25">
      <c r="A9" s="1" t="s">
        <v>17</v>
      </c>
      <c r="B9" s="2">
        <v>800</v>
      </c>
      <c r="C9" s="2">
        <v>150</v>
      </c>
      <c r="D9" s="2">
        <v>420</v>
      </c>
      <c r="E9" s="2">
        <v>120</v>
      </c>
      <c r="F9" s="2">
        <v>100</v>
      </c>
      <c r="G9" s="2">
        <v>60</v>
      </c>
      <c r="H9" s="3">
        <f t="shared" si="1"/>
        <v>1650</v>
      </c>
      <c r="K9" s="6" t="s">
        <v>18</v>
      </c>
      <c r="L9" s="8">
        <v>800</v>
      </c>
      <c r="M9" s="8">
        <v>150</v>
      </c>
      <c r="N9" s="8">
        <v>420</v>
      </c>
      <c r="O9" s="8">
        <v>100</v>
      </c>
      <c r="T9" t="s">
        <v>15</v>
      </c>
      <c r="U9">
        <f>HLOOKUP(T9,S2:AA7,5,FALSE)</f>
        <v>100</v>
      </c>
    </row>
    <row r="10" spans="1:27" x14ac:dyDescent="0.25">
      <c r="A10" s="1" t="s">
        <v>18</v>
      </c>
      <c r="B10" s="2">
        <v>800</v>
      </c>
      <c r="C10" s="2">
        <v>150</v>
      </c>
      <c r="D10" s="2">
        <v>420</v>
      </c>
      <c r="E10" s="2">
        <v>100</v>
      </c>
      <c r="F10" s="2">
        <v>100</v>
      </c>
      <c r="G10" s="2">
        <v>80</v>
      </c>
      <c r="H10" s="3">
        <f t="shared" si="1"/>
        <v>1650</v>
      </c>
      <c r="K10" s="5" t="s">
        <v>10</v>
      </c>
      <c r="L10" s="7">
        <v>800</v>
      </c>
      <c r="M10" s="7">
        <v>150</v>
      </c>
      <c r="N10" s="7">
        <v>400</v>
      </c>
      <c r="O10" s="7">
        <v>120</v>
      </c>
    </row>
    <row r="11" spans="1:27" x14ac:dyDescent="0.25">
      <c r="A11" s="1" t="s">
        <v>10</v>
      </c>
      <c r="B11" s="2">
        <v>800</v>
      </c>
      <c r="C11" s="2">
        <v>150</v>
      </c>
      <c r="D11" s="2">
        <v>400</v>
      </c>
      <c r="E11" s="2">
        <v>120</v>
      </c>
      <c r="F11" s="2">
        <v>110</v>
      </c>
      <c r="G11" s="2">
        <v>60</v>
      </c>
      <c r="H11" s="3">
        <f t="shared" si="1"/>
        <v>1640</v>
      </c>
      <c r="T11" s="11" t="s">
        <v>32</v>
      </c>
    </row>
    <row r="12" spans="1:27" x14ac:dyDescent="0.25">
      <c r="A12" s="1" t="s">
        <v>12</v>
      </c>
      <c r="B12" s="2">
        <v>800</v>
      </c>
      <c r="C12" s="2">
        <v>170</v>
      </c>
      <c r="D12" s="2">
        <v>420</v>
      </c>
      <c r="E12" s="2">
        <v>100</v>
      </c>
      <c r="F12" s="2">
        <v>100</v>
      </c>
      <c r="G12" s="2">
        <v>60</v>
      </c>
      <c r="H12" s="3">
        <f t="shared" si="1"/>
        <v>1650</v>
      </c>
      <c r="K12" s="11" t="s">
        <v>33</v>
      </c>
      <c r="T12" s="10" t="s">
        <v>0</v>
      </c>
      <c r="U12" s="10" t="s">
        <v>1</v>
      </c>
    </row>
    <row r="13" spans="1:27" x14ac:dyDescent="0.25">
      <c r="A13" s="1" t="s">
        <v>14</v>
      </c>
      <c r="B13" s="2">
        <v>800</v>
      </c>
      <c r="C13" s="2">
        <v>200</v>
      </c>
      <c r="D13" s="2">
        <v>390</v>
      </c>
      <c r="E13" s="2">
        <v>120</v>
      </c>
      <c r="F13" s="2">
        <v>100</v>
      </c>
      <c r="G13" s="2">
        <v>50</v>
      </c>
      <c r="H13" s="3">
        <f t="shared" si="1"/>
        <v>1660</v>
      </c>
      <c r="K13" s="10" t="s">
        <v>0</v>
      </c>
      <c r="L13" s="10" t="s">
        <v>30</v>
      </c>
      <c r="T13" t="s">
        <v>18</v>
      </c>
      <c r="U13">
        <f>HLOOKUP(T13,S2:AA6,2,0)</f>
        <v>800</v>
      </c>
    </row>
    <row r="14" spans="1:27" x14ac:dyDescent="0.25">
      <c r="A14" s="1" t="s">
        <v>19</v>
      </c>
      <c r="B14" s="2">
        <v>800</v>
      </c>
      <c r="C14" s="2">
        <v>220</v>
      </c>
      <c r="D14" s="2">
        <v>400</v>
      </c>
      <c r="E14" s="2">
        <v>100</v>
      </c>
      <c r="F14" s="2">
        <v>115</v>
      </c>
      <c r="G14" s="2">
        <v>60</v>
      </c>
      <c r="H14" s="3">
        <f t="shared" si="1"/>
        <v>1695</v>
      </c>
      <c r="K14" t="s">
        <v>15</v>
      </c>
      <c r="L14">
        <f>VLOOKUP(K14,K1:M10,3,0)</f>
        <v>150</v>
      </c>
    </row>
    <row r="16" spans="1:27" x14ac:dyDescent="0.25">
      <c r="A16" s="2" t="s">
        <v>21</v>
      </c>
      <c r="B16" s="2">
        <f t="shared" ref="B16:G16" si="2">AVERAGE(B3:B14)</f>
        <v>800</v>
      </c>
      <c r="C16" s="2">
        <f t="shared" si="2"/>
        <v>171.66666666666666</v>
      </c>
      <c r="D16" s="2">
        <f t="shared" si="2"/>
        <v>401.66666666666669</v>
      </c>
      <c r="E16" s="2">
        <f t="shared" si="2"/>
        <v>106.66666666666667</v>
      </c>
      <c r="F16" s="2">
        <f t="shared" si="2"/>
        <v>108.33333333333333</v>
      </c>
      <c r="G16" s="2">
        <f t="shared" si="2"/>
        <v>63.333333333333336</v>
      </c>
      <c r="K16" s="11" t="s">
        <v>34</v>
      </c>
    </row>
    <row r="17" spans="1:12" x14ac:dyDescent="0.25">
      <c r="A17" s="2" t="s">
        <v>22</v>
      </c>
      <c r="B17" s="2">
        <f t="shared" ref="B17:G17" si="3">MIN(B3:B14)</f>
        <v>800</v>
      </c>
      <c r="C17" s="2">
        <f t="shared" si="3"/>
        <v>150</v>
      </c>
      <c r="D17" s="2">
        <f t="shared" si="3"/>
        <v>350</v>
      </c>
      <c r="E17" s="2">
        <f t="shared" si="3"/>
        <v>100</v>
      </c>
      <c r="F17" s="2">
        <f t="shared" si="3"/>
        <v>100</v>
      </c>
      <c r="G17" s="2">
        <f t="shared" si="3"/>
        <v>50</v>
      </c>
      <c r="K17" t="s">
        <v>8</v>
      </c>
      <c r="L17">
        <f>_xlfn.XLOOKUP(K17,K1:K10,O1:O10)</f>
        <v>100</v>
      </c>
    </row>
    <row r="18" spans="1:12" x14ac:dyDescent="0.25">
      <c r="A18" s="2" t="s">
        <v>23</v>
      </c>
      <c r="B18" s="2">
        <f t="shared" ref="B18:G18" si="4">MAX(B3:B14)</f>
        <v>800</v>
      </c>
      <c r="C18" s="2">
        <f t="shared" si="4"/>
        <v>220</v>
      </c>
      <c r="D18" s="2">
        <f t="shared" si="4"/>
        <v>420</v>
      </c>
      <c r="E18" s="2">
        <f t="shared" si="4"/>
        <v>120</v>
      </c>
      <c r="F18" s="2">
        <f t="shared" si="4"/>
        <v>130</v>
      </c>
      <c r="G18" s="2">
        <f t="shared" si="4"/>
        <v>80</v>
      </c>
      <c r="K18" t="s">
        <v>13</v>
      </c>
      <c r="L18">
        <f>_xlfn.XLOOKUP(K18,K1:K10,O1:O10)</f>
        <v>120</v>
      </c>
    </row>
    <row r="19" spans="1:12" s="3" customFormat="1" x14ac:dyDescent="0.25">
      <c r="A19" s="3" t="s">
        <v>24</v>
      </c>
      <c r="B19" s="3">
        <f t="shared" ref="B19:G19" si="5">COUNT(B3:B14)</f>
        <v>12</v>
      </c>
      <c r="C19" s="3">
        <f t="shared" si="5"/>
        <v>12</v>
      </c>
      <c r="D19" s="3">
        <f t="shared" si="5"/>
        <v>12</v>
      </c>
      <c r="E19" s="3">
        <f t="shared" si="5"/>
        <v>12</v>
      </c>
      <c r="F19" s="3">
        <f t="shared" si="5"/>
        <v>12</v>
      </c>
      <c r="G19" s="3">
        <f t="shared" si="5"/>
        <v>12</v>
      </c>
    </row>
    <row r="20" spans="1:12" x14ac:dyDescent="0.25">
      <c r="A20" s="2" t="s">
        <v>25</v>
      </c>
      <c r="B20" s="2">
        <f t="shared" ref="B20:G20" si="6">MEDIAN(B3:B14)</f>
        <v>800</v>
      </c>
      <c r="C20" s="2">
        <f t="shared" si="6"/>
        <v>165</v>
      </c>
      <c r="D20" s="2">
        <f t="shared" si="6"/>
        <v>400</v>
      </c>
      <c r="E20" s="2">
        <f t="shared" si="6"/>
        <v>100</v>
      </c>
      <c r="F20" s="2">
        <f t="shared" si="6"/>
        <v>100</v>
      </c>
      <c r="G20" s="2">
        <f t="shared" si="6"/>
        <v>60</v>
      </c>
    </row>
    <row r="30" spans="1:12" x14ac:dyDescent="0.25">
      <c r="B30" s="2" t="s">
        <v>26</v>
      </c>
      <c r="C30" s="2" t="s">
        <v>27</v>
      </c>
      <c r="D30" s="2" t="s">
        <v>28</v>
      </c>
    </row>
    <row r="31" spans="1:12" x14ac:dyDescent="0.25">
      <c r="A31">
        <v>1</v>
      </c>
      <c r="B31" s="2" t="e">
        <f>A16+A17</f>
        <v>#VALUE!</v>
      </c>
      <c r="C31"/>
      <c r="D31"/>
      <c r="E31"/>
      <c r="F31"/>
      <c r="G31"/>
    </row>
    <row r="32" spans="1:12" x14ac:dyDescent="0.25">
      <c r="A32">
        <v>2</v>
      </c>
      <c r="B32"/>
      <c r="C32"/>
      <c r="D32"/>
      <c r="E32"/>
      <c r="F32"/>
      <c r="G32"/>
    </row>
    <row r="33" spans="1:7" x14ac:dyDescent="0.25">
      <c r="A33">
        <v>3</v>
      </c>
      <c r="B33">
        <f>A31+A32</f>
        <v>3</v>
      </c>
      <c r="C33">
        <f>$A$31+$A$32</f>
        <v>3</v>
      </c>
      <c r="D33">
        <f>$A$31+$A32</f>
        <v>3</v>
      </c>
      <c r="E33"/>
      <c r="F33"/>
      <c r="G33"/>
    </row>
    <row r="34" spans="1:7" x14ac:dyDescent="0.25">
      <c r="A34">
        <v>4</v>
      </c>
      <c r="B34">
        <f t="shared" ref="B34:B40" si="7">A32+A33</f>
        <v>5</v>
      </c>
      <c r="C34">
        <f t="shared" ref="C34:C40" si="8">$A$31+$A$32</f>
        <v>3</v>
      </c>
      <c r="D34">
        <f t="shared" ref="D34:D40" si="9">$A$31+$A33</f>
        <v>4</v>
      </c>
      <c r="E34"/>
      <c r="F34"/>
      <c r="G34"/>
    </row>
    <row r="35" spans="1:7" x14ac:dyDescent="0.25">
      <c r="A35">
        <v>5</v>
      </c>
      <c r="B35">
        <f t="shared" si="7"/>
        <v>7</v>
      </c>
      <c r="C35">
        <f>$A$31+$A$32</f>
        <v>3</v>
      </c>
      <c r="D35">
        <f t="shared" si="9"/>
        <v>5</v>
      </c>
      <c r="E35"/>
      <c r="F35"/>
      <c r="G35"/>
    </row>
    <row r="36" spans="1:7" x14ac:dyDescent="0.25">
      <c r="A36">
        <v>6</v>
      </c>
      <c r="B36">
        <f t="shared" si="7"/>
        <v>9</v>
      </c>
      <c r="C36">
        <f t="shared" si="8"/>
        <v>3</v>
      </c>
      <c r="D36">
        <f t="shared" si="9"/>
        <v>6</v>
      </c>
      <c r="E36"/>
      <c r="F36"/>
      <c r="G36"/>
    </row>
    <row r="37" spans="1:7" x14ac:dyDescent="0.25">
      <c r="A37">
        <v>7</v>
      </c>
      <c r="B37">
        <f t="shared" si="7"/>
        <v>11</v>
      </c>
      <c r="C37">
        <f t="shared" si="8"/>
        <v>3</v>
      </c>
      <c r="D37">
        <f t="shared" si="9"/>
        <v>7</v>
      </c>
      <c r="E37"/>
      <c r="F37"/>
      <c r="G37"/>
    </row>
    <row r="38" spans="1:7" x14ac:dyDescent="0.25">
      <c r="A38">
        <v>8</v>
      </c>
      <c r="B38">
        <f t="shared" si="7"/>
        <v>13</v>
      </c>
      <c r="C38">
        <f t="shared" si="8"/>
        <v>3</v>
      </c>
      <c r="D38">
        <f t="shared" si="9"/>
        <v>8</v>
      </c>
      <c r="E38"/>
      <c r="F38"/>
      <c r="G38"/>
    </row>
    <row r="39" spans="1:7" x14ac:dyDescent="0.25">
      <c r="A39">
        <v>9</v>
      </c>
      <c r="B39">
        <f t="shared" si="7"/>
        <v>15</v>
      </c>
      <c r="C39">
        <f t="shared" si="8"/>
        <v>3</v>
      </c>
      <c r="D39">
        <f t="shared" si="9"/>
        <v>9</v>
      </c>
      <c r="E39"/>
      <c r="F39"/>
      <c r="G39"/>
    </row>
    <row r="40" spans="1:7" x14ac:dyDescent="0.25">
      <c r="A40">
        <v>10</v>
      </c>
      <c r="B40">
        <f t="shared" si="7"/>
        <v>17</v>
      </c>
      <c r="C40">
        <f t="shared" si="8"/>
        <v>3</v>
      </c>
      <c r="D40">
        <f t="shared" si="9"/>
        <v>10</v>
      </c>
      <c r="E40"/>
      <c r="F40"/>
      <c r="G40"/>
    </row>
    <row r="41" spans="1:7" x14ac:dyDescent="0.25">
      <c r="B41"/>
    </row>
    <row r="42" spans="1:7" x14ac:dyDescent="0.25">
      <c r="B42"/>
    </row>
    <row r="43" spans="1:7" x14ac:dyDescent="0.25">
      <c r="B43"/>
    </row>
  </sheetData>
  <phoneticPr fontId="4"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Expense - 2018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2020-06-01T10:09:08Z</dcterms:created>
  <dcterms:modified xsi:type="dcterms:W3CDTF">2023-01-18T08:05:11Z</dcterms:modified>
  <cp:category/>
  <cp:contentStatus/>
</cp:coreProperties>
</file>