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shmonga/Desktop/"/>
    </mc:Choice>
  </mc:AlternateContent>
  <xr:revisionPtr revIDLastSave="0" documentId="13_ncr:1_{AC0F1F7B-6F31-1842-8175-FF34E5460A53}" xr6:coauthVersionLast="47" xr6:coauthVersionMax="47" xr10:uidLastSave="{00000000-0000-0000-0000-000000000000}"/>
  <bookViews>
    <workbookView xWindow="160" yWindow="1020" windowWidth="16880" windowHeight="21060" xr2:uid="{1C8442AA-C144-EE46-AB61-9C4C67D9FC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C22" i="1" l="1"/>
  <c r="AC23" i="1"/>
  <c r="AC24" i="1"/>
  <c r="AC25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4" i="1"/>
  <c r="T22" i="1"/>
  <c r="U22" i="1"/>
  <c r="V22" i="1"/>
  <c r="W22" i="1"/>
  <c r="T23" i="1"/>
  <c r="U23" i="1"/>
  <c r="V23" i="1"/>
  <c r="W23" i="1"/>
  <c r="T24" i="1"/>
  <c r="U24" i="1"/>
  <c r="V24" i="1"/>
  <c r="W24" i="1"/>
  <c r="T25" i="1"/>
  <c r="U25" i="1"/>
  <c r="V25" i="1"/>
  <c r="W25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E23" i="1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3" i="1"/>
  <c r="S25" i="1"/>
  <c r="AB4" i="1"/>
  <c r="AB5" i="1"/>
  <c r="AB22" i="1" s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3" i="1"/>
  <c r="W4" i="1"/>
  <c r="W5" i="1"/>
  <c r="W6" i="1"/>
  <c r="W7" i="1"/>
  <c r="W8" i="1"/>
  <c r="W14" i="1"/>
  <c r="W15" i="1"/>
  <c r="W16" i="1"/>
  <c r="W3" i="1"/>
  <c r="Y3" i="1"/>
  <c r="Z3" i="1" s="1"/>
  <c r="AA3" i="1" s="1"/>
  <c r="AB3" i="1" s="1"/>
  <c r="U8" i="1"/>
  <c r="V8" i="1"/>
  <c r="U11" i="1"/>
  <c r="U16" i="1"/>
  <c r="V16" i="1"/>
  <c r="U19" i="1"/>
  <c r="T3" i="1"/>
  <c r="U3" i="1" s="1"/>
  <c r="V3" i="1" s="1"/>
  <c r="P4" i="1"/>
  <c r="Q4" i="1"/>
  <c r="P5" i="1"/>
  <c r="Q5" i="1"/>
  <c r="P6" i="1"/>
  <c r="Q6" i="1"/>
  <c r="P7" i="1"/>
  <c r="Q7" i="1"/>
  <c r="P8" i="1"/>
  <c r="Q8" i="1"/>
  <c r="P9" i="1"/>
  <c r="Q9" i="1"/>
  <c r="P10" i="1"/>
  <c r="Q10" i="1"/>
  <c r="P11" i="1"/>
  <c r="Z11" i="1" s="1"/>
  <c r="Q11" i="1"/>
  <c r="P12" i="1"/>
  <c r="Q12" i="1"/>
  <c r="P13" i="1"/>
  <c r="Q13" i="1"/>
  <c r="P14" i="1"/>
  <c r="Q14" i="1"/>
  <c r="P15" i="1"/>
  <c r="Q15" i="1"/>
  <c r="P16" i="1"/>
  <c r="Q16" i="1"/>
  <c r="P17" i="1"/>
  <c r="Q17" i="1"/>
  <c r="P18" i="1"/>
  <c r="Q18" i="1"/>
  <c r="P19" i="1"/>
  <c r="Z19" i="1" s="1"/>
  <c r="Q19" i="1"/>
  <c r="P20" i="1"/>
  <c r="Q20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4" i="1"/>
  <c r="O3" i="1"/>
  <c r="P3" i="1" s="1"/>
  <c r="Q3" i="1" s="1"/>
  <c r="M20" i="1"/>
  <c r="W20" i="1" s="1"/>
  <c r="M19" i="1"/>
  <c r="W19" i="1" s="1"/>
  <c r="M18" i="1"/>
  <c r="W18" i="1" s="1"/>
  <c r="M17" i="1"/>
  <c r="W17" i="1" s="1"/>
  <c r="M16" i="1"/>
  <c r="M15" i="1"/>
  <c r="M14" i="1"/>
  <c r="M13" i="1"/>
  <c r="W13" i="1" s="1"/>
  <c r="M12" i="1"/>
  <c r="W12" i="1" s="1"/>
  <c r="M11" i="1"/>
  <c r="W11" i="1" s="1"/>
  <c r="M10" i="1"/>
  <c r="W10" i="1" s="1"/>
  <c r="M9" i="1"/>
  <c r="W9" i="1" s="1"/>
  <c r="M8" i="1"/>
  <c r="M7" i="1"/>
  <c r="M6" i="1"/>
  <c r="M5" i="1"/>
  <c r="M4" i="1"/>
  <c r="L4" i="1" a="1"/>
  <c r="L4" i="1" s="1"/>
  <c r="V4" i="1" s="1"/>
  <c r="L20" i="1"/>
  <c r="V20" i="1" s="1"/>
  <c r="L19" i="1"/>
  <c r="V19" i="1" s="1"/>
  <c r="L18" i="1"/>
  <c r="V18" i="1" s="1"/>
  <c r="L17" i="1"/>
  <c r="V17" i="1" s="1"/>
  <c r="L16" i="1"/>
  <c r="L15" i="1"/>
  <c r="V15" i="1" s="1"/>
  <c r="AA15" i="1" s="1"/>
  <c r="L14" i="1"/>
  <c r="V14" i="1" s="1"/>
  <c r="L13" i="1"/>
  <c r="V13" i="1" s="1"/>
  <c r="L12" i="1"/>
  <c r="V12" i="1" s="1"/>
  <c r="L11" i="1"/>
  <c r="V11" i="1" s="1"/>
  <c r="L10" i="1"/>
  <c r="V10" i="1" s="1"/>
  <c r="L9" i="1"/>
  <c r="V9" i="1" s="1"/>
  <c r="L8" i="1"/>
  <c r="L7" i="1"/>
  <c r="V7" i="1" s="1"/>
  <c r="AA7" i="1" s="1"/>
  <c r="L6" i="1"/>
  <c r="V6" i="1" s="1"/>
  <c r="L5" i="1"/>
  <c r="V5" i="1" s="1"/>
  <c r="K20" i="1"/>
  <c r="U20" i="1" s="1"/>
  <c r="K19" i="1"/>
  <c r="K18" i="1"/>
  <c r="U18" i="1" s="1"/>
  <c r="K17" i="1"/>
  <c r="U17" i="1" s="1"/>
  <c r="K16" i="1"/>
  <c r="K15" i="1"/>
  <c r="U15" i="1" s="1"/>
  <c r="K14" i="1"/>
  <c r="U14" i="1" s="1"/>
  <c r="K13" i="1"/>
  <c r="U13" i="1" s="1"/>
  <c r="K12" i="1"/>
  <c r="U12" i="1" s="1"/>
  <c r="K11" i="1"/>
  <c r="K10" i="1"/>
  <c r="U10" i="1" s="1"/>
  <c r="K9" i="1"/>
  <c r="U9" i="1" s="1"/>
  <c r="K8" i="1"/>
  <c r="K7" i="1"/>
  <c r="U7" i="1" s="1"/>
  <c r="K6" i="1"/>
  <c r="U6" i="1" s="1"/>
  <c r="K5" i="1"/>
  <c r="U5" i="1" s="1"/>
  <c r="K4" i="1"/>
  <c r="U4" i="1" s="1"/>
  <c r="J20" i="1"/>
  <c r="T20" i="1" s="1"/>
  <c r="J19" i="1"/>
  <c r="T19" i="1" s="1"/>
  <c r="J18" i="1"/>
  <c r="T18" i="1" s="1"/>
  <c r="Y18" i="1" s="1"/>
  <c r="J17" i="1"/>
  <c r="T17" i="1" s="1"/>
  <c r="J16" i="1"/>
  <c r="T16" i="1" s="1"/>
  <c r="J15" i="1"/>
  <c r="T15" i="1" s="1"/>
  <c r="Y15" i="1" s="1"/>
  <c r="J14" i="1"/>
  <c r="T14" i="1" s="1"/>
  <c r="J13" i="1"/>
  <c r="T13" i="1" s="1"/>
  <c r="Y13" i="1" s="1"/>
  <c r="J12" i="1"/>
  <c r="T12" i="1" s="1"/>
  <c r="J11" i="1"/>
  <c r="T11" i="1" s="1"/>
  <c r="J10" i="1"/>
  <c r="T10" i="1" s="1"/>
  <c r="Y10" i="1" s="1"/>
  <c r="J9" i="1"/>
  <c r="T9" i="1" s="1"/>
  <c r="J8" i="1"/>
  <c r="T8" i="1" s="1"/>
  <c r="J7" i="1"/>
  <c r="T7" i="1" s="1"/>
  <c r="Y7" i="1" s="1"/>
  <c r="J6" i="1"/>
  <c r="T6" i="1" s="1"/>
  <c r="J5" i="1"/>
  <c r="T5" i="1" s="1"/>
  <c r="Y5" i="1" s="1"/>
  <c r="J4" i="1"/>
  <c r="T4" i="1" s="1"/>
  <c r="J3" i="1"/>
  <c r="K3" i="1" s="1"/>
  <c r="L3" i="1" s="1"/>
  <c r="M3" i="1" s="1"/>
  <c r="I4" i="1"/>
  <c r="S4" i="1" s="1"/>
  <c r="N4" i="1"/>
  <c r="I5" i="1"/>
  <c r="S5" i="1" s="1"/>
  <c r="N5" i="1"/>
  <c r="I6" i="1"/>
  <c r="S6" i="1" s="1"/>
  <c r="N6" i="1"/>
  <c r="I7" i="1"/>
  <c r="S7" i="1" s="1"/>
  <c r="N7" i="1"/>
  <c r="I8" i="1"/>
  <c r="S8" i="1" s="1"/>
  <c r="N8" i="1"/>
  <c r="I9" i="1"/>
  <c r="S9" i="1" s="1"/>
  <c r="N9" i="1"/>
  <c r="I10" i="1"/>
  <c r="S10" i="1" s="1"/>
  <c r="N10" i="1"/>
  <c r="X10" i="1" s="1"/>
  <c r="I11" i="1"/>
  <c r="S11" i="1" s="1"/>
  <c r="N11" i="1"/>
  <c r="I12" i="1"/>
  <c r="S12" i="1" s="1"/>
  <c r="N12" i="1"/>
  <c r="I13" i="1"/>
  <c r="S13" i="1" s="1"/>
  <c r="N13" i="1"/>
  <c r="X13" i="1" s="1"/>
  <c r="I14" i="1"/>
  <c r="S14" i="1" s="1"/>
  <c r="N14" i="1"/>
  <c r="I15" i="1"/>
  <c r="S15" i="1" s="1"/>
  <c r="N15" i="1"/>
  <c r="I16" i="1"/>
  <c r="S16" i="1" s="1"/>
  <c r="N16" i="1"/>
  <c r="I17" i="1"/>
  <c r="S17" i="1" s="1"/>
  <c r="N17" i="1"/>
  <c r="X17" i="1" s="1"/>
  <c r="I18" i="1"/>
  <c r="S18" i="1" s="1"/>
  <c r="N18" i="1"/>
  <c r="I19" i="1"/>
  <c r="S19" i="1" s="1"/>
  <c r="N19" i="1"/>
  <c r="I20" i="1"/>
  <c r="S20" i="1" s="1"/>
  <c r="N20" i="1"/>
  <c r="E3" i="1"/>
  <c r="F3" i="1" s="1"/>
  <c r="G3" i="1" s="1"/>
  <c r="H3" i="1" s="1"/>
  <c r="D25" i="1"/>
  <c r="D24" i="1"/>
  <c r="D23" i="1"/>
  <c r="D22" i="1"/>
  <c r="C22" i="1"/>
  <c r="C24" i="1"/>
  <c r="C23" i="1"/>
  <c r="AA6" i="1" l="1"/>
  <c r="AA13" i="1"/>
  <c r="AA5" i="1"/>
  <c r="Z13" i="1"/>
  <c r="X20" i="1"/>
  <c r="Z9" i="1"/>
  <c r="Z17" i="1"/>
  <c r="AA9" i="1"/>
  <c r="AA17" i="1"/>
  <c r="Y20" i="1"/>
  <c r="Y12" i="1"/>
  <c r="AA20" i="1"/>
  <c r="AA16" i="1"/>
  <c r="AA12" i="1"/>
  <c r="AA8" i="1"/>
  <c r="AA4" i="1"/>
  <c r="Y8" i="1"/>
  <c r="Z15" i="1"/>
  <c r="Y14" i="1"/>
  <c r="Z10" i="1"/>
  <c r="Z8" i="1"/>
  <c r="Y16" i="1"/>
  <c r="AA14" i="1"/>
  <c r="Z7" i="1"/>
  <c r="Y6" i="1"/>
  <c r="Z5" i="1"/>
  <c r="Z18" i="1"/>
  <c r="Z20" i="1"/>
  <c r="Z16" i="1"/>
  <c r="Z12" i="1"/>
  <c r="Z4" i="1"/>
  <c r="Y4" i="1"/>
  <c r="AB24" i="1"/>
  <c r="AB25" i="1"/>
  <c r="AB23" i="1"/>
  <c r="Y11" i="1"/>
  <c r="AA19" i="1"/>
  <c r="AA11" i="1"/>
  <c r="AA18" i="1"/>
  <c r="AA10" i="1"/>
  <c r="AA24" i="1" s="1"/>
  <c r="Y19" i="1"/>
  <c r="Y9" i="1"/>
  <c r="Z14" i="1"/>
  <c r="Z6" i="1"/>
  <c r="Y17" i="1"/>
  <c r="X14" i="1"/>
  <c r="X16" i="1"/>
  <c r="X8" i="1"/>
  <c r="X4" i="1"/>
  <c r="X6" i="1"/>
  <c r="X19" i="1"/>
  <c r="X12" i="1"/>
  <c r="X15" i="1"/>
  <c r="X18" i="1"/>
  <c r="X11" i="1"/>
  <c r="X7" i="1"/>
  <c r="S24" i="1"/>
  <c r="S22" i="1"/>
  <c r="X9" i="1"/>
  <c r="X5" i="1"/>
  <c r="AA23" i="1" l="1"/>
  <c r="Z23" i="1"/>
  <c r="Z24" i="1"/>
  <c r="Y25" i="1"/>
  <c r="Y24" i="1"/>
  <c r="Y22" i="1"/>
  <c r="AA25" i="1"/>
  <c r="Z25" i="1"/>
  <c r="Z22" i="1"/>
  <c r="AA22" i="1"/>
  <c r="Y23" i="1"/>
  <c r="X24" i="1"/>
  <c r="X25" i="1"/>
  <c r="X22" i="1"/>
  <c r="X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<sst xmlns="http://schemas.openxmlformats.org/spreadsheetml/2006/main" count="49" uniqueCount="49">
  <si>
    <t>Employee Payroll</t>
  </si>
  <si>
    <t>Last Name</t>
  </si>
  <si>
    <t>First Name</t>
  </si>
  <si>
    <t xml:space="preserve">Hourly Wage </t>
  </si>
  <si>
    <t xml:space="preserve">Hours Worked </t>
  </si>
  <si>
    <t>Pay</t>
  </si>
  <si>
    <t xml:space="preserve">Kern </t>
  </si>
  <si>
    <t xml:space="preserve">Jon </t>
  </si>
  <si>
    <t xml:space="preserve">Howard </t>
  </si>
  <si>
    <t>Glenda</t>
  </si>
  <si>
    <t>O'Donnald</t>
  </si>
  <si>
    <t>Herndandez</t>
  </si>
  <si>
    <t>Smith</t>
  </si>
  <si>
    <t>Baker</t>
  </si>
  <si>
    <t>Velinda</t>
  </si>
  <si>
    <t>Carnehan</t>
  </si>
  <si>
    <t>Westerfield</t>
  </si>
  <si>
    <t>Penfold</t>
  </si>
  <si>
    <t>Islington</t>
  </si>
  <si>
    <t>Young</t>
  </si>
  <si>
    <t>Trenton</t>
  </si>
  <si>
    <t>Engleheart</t>
  </si>
  <si>
    <t>Norman</t>
  </si>
  <si>
    <t>Mann</t>
  </si>
  <si>
    <t>Underhill</t>
  </si>
  <si>
    <t>Ron</t>
  </si>
  <si>
    <t>Wendy</t>
  </si>
  <si>
    <t>Paul</t>
  </si>
  <si>
    <t>Tom</t>
  </si>
  <si>
    <t>Nancy</t>
  </si>
  <si>
    <t>Karen</t>
  </si>
  <si>
    <t>Dennis</t>
  </si>
  <si>
    <t>Sandy</t>
  </si>
  <si>
    <t>Linda</t>
  </si>
  <si>
    <t>Olivia</t>
  </si>
  <si>
    <t>Blessing</t>
  </si>
  <si>
    <t>Chandra</t>
  </si>
  <si>
    <t>Bill</t>
  </si>
  <si>
    <t>Trent</t>
  </si>
  <si>
    <t>Genesis</t>
  </si>
  <si>
    <t>Max</t>
  </si>
  <si>
    <t>Min</t>
  </si>
  <si>
    <t>Average</t>
  </si>
  <si>
    <t>Total</t>
  </si>
  <si>
    <t xml:space="preserve">Mr. Harsh Monga </t>
  </si>
  <si>
    <t>Overtime Hours</t>
  </si>
  <si>
    <t>Overtime Bonus</t>
  </si>
  <si>
    <t>Total Pay</t>
  </si>
  <si>
    <t>Janu 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</si>
</sst>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7">
    <xf numFmtId="0" fontId="0" fillId="0" borderId="0" xfId="0"/>
    <xf numFmtId="44" fontId="0" fillId="0" borderId="0" xfId="1" applyFont="1"/>
    <xf numFmtId="44" fontId="0" fillId="0" borderId="0" xfId="0" applyNumberFormat="1"/>
    <xf numFmtId="2" fontId="0" fillId="0" borderId="0" xfId="0" applyNumberFormat="1"/>
    <xf numFmtId="0" fontId="0" fillId="2" borderId="0" xfId="0" applyFill="1"/>
    <xf numFmtId="16" fontId="0" fillId="2" borderId="0" xfId="0" applyNumberFormat="1" applyFill="1"/>
    <xf numFmtId="0" fontId="0" fillId="3" borderId="0" xfId="0" applyFill="1"/>
    <xf numFmtId="16" fontId="0" fillId="3" borderId="0" xfId="0" applyNumberFormat="1" applyFill="1"/>
    <xf numFmtId="0" fontId="0" fillId="4" borderId="0" xfId="0" applyFill="1"/>
    <xf numFmtId="16" fontId="0" fillId="4" borderId="0" xfId="0" applyNumberFormat="1" applyFill="1"/>
    <xf numFmtId="44" fontId="0" fillId="4" borderId="0" xfId="0" applyNumberFormat="1" applyFill="1"/>
    <xf numFmtId="0" fontId="0" fillId="5" borderId="0" xfId="0" applyFill="1"/>
    <xf numFmtId="16" fontId="0" fillId="5" borderId="0" xfId="0" applyNumberFormat="1" applyFill="1"/>
    <xf numFmtId="44" fontId="0" fillId="5" borderId="0" xfId="0" applyNumberFormat="1" applyFill="1"/>
    <xf numFmtId="0" fontId="0" fillId="6" borderId="0" xfId="0" applyFill="1"/>
    <xf numFmtId="16" fontId="0" fillId="6" borderId="0" xfId="0" applyNumberFormat="1" applyFill="1"/>
    <xf numFmtId="44" fontId="0" fillId="6" borderId="0" xfId="0" applyNumberForma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0E0C0-A59C-E842-BC4C-9BB63BDEA4B0}">
  <dimension ref="A1:AC25"/>
  <sheetViews>
    <sheetView tabSelected="1" zoomScale="79" zoomScaleNormal="79" workbookViewId="0">
      <selection activeCell="AC31" sqref="AC31"/>
    </sheetView>
  </sheetViews>
  <sheetFormatPr baseColWidth="10" defaultRowHeight="16" x14ac:dyDescent="0.2"/>
  <cols>
    <col min="1" max="1" width="15.33203125" customWidth="1"/>
    <col min="3" max="3" width="15" customWidth="1"/>
    <col min="4" max="8" width="12.1640625" customWidth="1"/>
    <col min="9" max="13" width="15.83203125" customWidth="1"/>
    <col min="14" max="14" width="13.83203125" customWidth="1"/>
    <col min="15" max="18" width="11.5" customWidth="1"/>
    <col min="19" max="23" width="14" customWidth="1"/>
    <col min="24" max="24" width="12.6640625" customWidth="1"/>
    <col min="25" max="25" width="13.1640625" customWidth="1"/>
    <col min="26" max="26" width="15.33203125" customWidth="1"/>
    <col min="27" max="28" width="16.33203125" customWidth="1"/>
    <col min="29" max="29" width="15.83203125" customWidth="1"/>
  </cols>
  <sheetData>
    <row r="1" spans="1:29" x14ac:dyDescent="0.2">
      <c r="A1" t="s">
        <v>0</v>
      </c>
      <c r="C1" t="s">
        <v>44</v>
      </c>
    </row>
    <row r="2" spans="1:29" x14ac:dyDescent="0.2">
      <c r="D2" s="4" t="s">
        <v>4</v>
      </c>
      <c r="E2" s="4"/>
      <c r="F2" s="4"/>
      <c r="G2" s="4"/>
      <c r="H2" s="4"/>
      <c r="I2" s="6" t="s">
        <v>45</v>
      </c>
      <c r="J2" s="6"/>
      <c r="K2" s="6"/>
      <c r="L2" s="6"/>
      <c r="M2" s="6"/>
      <c r="N2" s="8" t="s">
        <v>5</v>
      </c>
      <c r="O2" s="8"/>
      <c r="P2" s="8"/>
      <c r="Q2" s="8"/>
      <c r="R2" s="8"/>
      <c r="S2" s="11" t="s">
        <v>46</v>
      </c>
      <c r="T2" s="11"/>
      <c r="U2" s="11"/>
      <c r="V2" s="11"/>
      <c r="W2" s="11"/>
      <c r="X2" s="14" t="s">
        <v>47</v>
      </c>
      <c r="Y2" s="14"/>
      <c r="Z2" s="14"/>
      <c r="AA2" s="14"/>
      <c r="AB2" s="14"/>
      <c r="AC2" t="s">
        <v>48</v>
      </c>
    </row>
    <row r="3" spans="1:29" x14ac:dyDescent="0.2">
      <c r="A3" t="s">
        <v>1</v>
      </c>
      <c r="B3" t="s">
        <v>2</v>
      </c>
      <c r="C3" t="s">
        <v>3</v>
      </c>
      <c r="D3" s="5">
        <v>45658</v>
      </c>
      <c r="E3" s="5">
        <f>D3+7</f>
        <v>45665</v>
      </c>
      <c r="F3" s="5">
        <f t="shared" ref="F3:H3" si="0">E3+7</f>
        <v>45672</v>
      </c>
      <c r="G3" s="5">
        <f t="shared" si="0"/>
        <v>45679</v>
      </c>
      <c r="H3" s="5">
        <f t="shared" si="0"/>
        <v>45686</v>
      </c>
      <c r="I3" s="7">
        <v>45658</v>
      </c>
      <c r="J3" s="7">
        <f>I3+7</f>
        <v>45665</v>
      </c>
      <c r="K3" s="7">
        <f t="shared" ref="K3:M3" si="1">J3+7</f>
        <v>45672</v>
      </c>
      <c r="L3" s="7">
        <f t="shared" si="1"/>
        <v>45679</v>
      </c>
      <c r="M3" s="7">
        <f t="shared" si="1"/>
        <v>45686</v>
      </c>
      <c r="N3" s="9">
        <v>45658</v>
      </c>
      <c r="O3" s="9">
        <f>N3+7</f>
        <v>45665</v>
      </c>
      <c r="P3" s="9">
        <f t="shared" ref="P3:R3" si="2">O3+7</f>
        <v>45672</v>
      </c>
      <c r="Q3" s="9">
        <f t="shared" si="2"/>
        <v>45679</v>
      </c>
      <c r="R3" s="9">
        <f t="shared" si="2"/>
        <v>45686</v>
      </c>
      <c r="S3" s="12">
        <v>45658</v>
      </c>
      <c r="T3" s="12">
        <f>S3+7</f>
        <v>45665</v>
      </c>
      <c r="U3" s="12">
        <f t="shared" ref="U3:W3" si="3">T3+7</f>
        <v>45672</v>
      </c>
      <c r="V3" s="12">
        <f t="shared" si="3"/>
        <v>45679</v>
      </c>
      <c r="W3" s="12">
        <f t="shared" si="3"/>
        <v>45686</v>
      </c>
      <c r="X3" s="15">
        <v>45658</v>
      </c>
      <c r="Y3" s="15">
        <f>X3+7</f>
        <v>45665</v>
      </c>
      <c r="Z3" s="15">
        <f t="shared" ref="Z3:AB3" si="4">Y3+7</f>
        <v>45672</v>
      </c>
      <c r="AA3" s="15">
        <f t="shared" si="4"/>
        <v>45679</v>
      </c>
      <c r="AB3" s="15">
        <f t="shared" si="4"/>
        <v>45686</v>
      </c>
    </row>
    <row r="4" spans="1:29" x14ac:dyDescent="0.2">
      <c r="A4" t="s">
        <v>6</v>
      </c>
      <c r="B4" t="s">
        <v>7</v>
      </c>
      <c r="C4" s="1">
        <v>15.9</v>
      </c>
      <c r="D4" s="4">
        <v>41</v>
      </c>
      <c r="E4" s="4">
        <v>42</v>
      </c>
      <c r="F4" s="4">
        <v>39</v>
      </c>
      <c r="G4" s="4">
        <v>30</v>
      </c>
      <c r="H4" s="4">
        <v>46</v>
      </c>
      <c r="I4" s="6">
        <f>IF(D4&gt;40,D4-40,0)</f>
        <v>1</v>
      </c>
      <c r="J4" s="6">
        <f>IF(E4&gt;40,E4-40,0)</f>
        <v>2</v>
      </c>
      <c r="K4" s="6">
        <f>IF(F4&gt;40,F4-40,0)</f>
        <v>0</v>
      </c>
      <c r="L4" s="6" cm="1">
        <f t="array" ref="L4">IF(G4&gt;40,M3G4-40,0)</f>
        <v>0</v>
      </c>
      <c r="M4" s="6">
        <f>IF(H4&gt;40,H4-40,0)</f>
        <v>6</v>
      </c>
      <c r="N4" s="10">
        <f>C4*D4</f>
        <v>651.9</v>
      </c>
      <c r="O4" s="10">
        <f>$C4*E4</f>
        <v>667.80000000000007</v>
      </c>
      <c r="P4" s="10">
        <f t="shared" ref="P4:R19" si="5">$C4*F4</f>
        <v>620.1</v>
      </c>
      <c r="Q4" s="10">
        <f t="shared" si="5"/>
        <v>477</v>
      </c>
      <c r="R4" s="10">
        <f t="shared" si="5"/>
        <v>731.4</v>
      </c>
      <c r="S4" s="13">
        <f>0.5*C4*I4</f>
        <v>7.95</v>
      </c>
      <c r="T4" s="13">
        <f>0.5*D4*J4</f>
        <v>41</v>
      </c>
      <c r="U4" s="13">
        <f>0.5*E4*K4</f>
        <v>0</v>
      </c>
      <c r="V4" s="13">
        <f>0.5*F4*L4</f>
        <v>0</v>
      </c>
      <c r="W4" s="13">
        <f>0.5*G4*M4</f>
        <v>90</v>
      </c>
      <c r="X4" s="16">
        <f>N4+S4</f>
        <v>659.85</v>
      </c>
      <c r="Y4" s="16">
        <f>O4+T4</f>
        <v>708.80000000000007</v>
      </c>
      <c r="Z4" s="16">
        <f>P4+U4</f>
        <v>620.1</v>
      </c>
      <c r="AA4" s="16">
        <f>Q4+V4</f>
        <v>477</v>
      </c>
      <c r="AB4" s="16">
        <f>R4+W4</f>
        <v>821.4</v>
      </c>
      <c r="AC4" s="2">
        <f>X4+Y4+Z4+AA4+AB4</f>
        <v>3287.15</v>
      </c>
    </row>
    <row r="5" spans="1:29" x14ac:dyDescent="0.2">
      <c r="A5" t="s">
        <v>8</v>
      </c>
      <c r="B5" t="s">
        <v>9</v>
      </c>
      <c r="C5" s="1">
        <v>10</v>
      </c>
      <c r="D5" s="4">
        <v>42</v>
      </c>
      <c r="E5" s="4">
        <v>41</v>
      </c>
      <c r="F5" s="4">
        <v>40</v>
      </c>
      <c r="G5" s="4">
        <v>38</v>
      </c>
      <c r="H5" s="4">
        <v>44</v>
      </c>
      <c r="I5" s="6">
        <f>IF(D5&gt;40,D5-40,0)</f>
        <v>2</v>
      </c>
      <c r="J5" s="6">
        <f>IF(E5&gt;40,E5-40,0)</f>
        <v>1</v>
      </c>
      <c r="K5" s="6">
        <f>IF(F5&gt;40,F5-40,0)</f>
        <v>0</v>
      </c>
      <c r="L5" s="6">
        <f>IF(G5&gt;40,G5-40,0)</f>
        <v>0</v>
      </c>
      <c r="M5" s="6">
        <f>IF(H5&gt;40,H5-40,0)</f>
        <v>4</v>
      </c>
      <c r="N5" s="10">
        <f>C5*D5</f>
        <v>420</v>
      </c>
      <c r="O5" s="10">
        <f t="shared" ref="O5:O20" si="6">$C5*E5</f>
        <v>410</v>
      </c>
      <c r="P5" s="10">
        <f t="shared" si="5"/>
        <v>400</v>
      </c>
      <c r="Q5" s="10">
        <f t="shared" si="5"/>
        <v>380</v>
      </c>
      <c r="R5" s="10">
        <f t="shared" si="5"/>
        <v>440</v>
      </c>
      <c r="S5" s="13">
        <f>0.5*C5*I5</f>
        <v>10</v>
      </c>
      <c r="T5" s="13">
        <f>0.5*D5*J5</f>
        <v>21</v>
      </c>
      <c r="U5" s="13">
        <f>0.5*E5*K5</f>
        <v>0</v>
      </c>
      <c r="V5" s="13">
        <f>0.5*F5*L5</f>
        <v>0</v>
      </c>
      <c r="W5" s="13">
        <f>0.5*G5*M5</f>
        <v>76</v>
      </c>
      <c r="X5" s="16">
        <f t="shared" ref="X5:X20" si="7">N5+S5</f>
        <v>430</v>
      </c>
      <c r="Y5" s="16">
        <f>O5+T5</f>
        <v>431</v>
      </c>
      <c r="Z5" s="16">
        <f>P5+U5</f>
        <v>400</v>
      </c>
      <c r="AA5" s="16">
        <f>Q5+V5</f>
        <v>380</v>
      </c>
      <c r="AB5" s="16">
        <f>R5+W5</f>
        <v>516</v>
      </c>
      <c r="AC5" s="2">
        <f t="shared" ref="AC5:AC20" si="8">X5+Y5+Z5+AA5+AB5</f>
        <v>2157</v>
      </c>
    </row>
    <row r="6" spans="1:29" x14ac:dyDescent="0.2">
      <c r="A6" t="s">
        <v>10</v>
      </c>
      <c r="B6" t="s">
        <v>25</v>
      </c>
      <c r="C6" s="1">
        <v>22.1</v>
      </c>
      <c r="D6" s="4">
        <v>49</v>
      </c>
      <c r="E6" s="4">
        <v>40</v>
      </c>
      <c r="F6" s="4">
        <v>33</v>
      </c>
      <c r="G6" s="4">
        <v>20</v>
      </c>
      <c r="H6" s="4">
        <v>18</v>
      </c>
      <c r="I6" s="6">
        <f>IF(D6&gt;40,D6-40,0)</f>
        <v>9</v>
      </c>
      <c r="J6" s="6">
        <f>IF(E6&gt;40,E6-40,0)</f>
        <v>0</v>
      </c>
      <c r="K6" s="6">
        <f>IF(F6&gt;40,F6-40,0)</f>
        <v>0</v>
      </c>
      <c r="L6" s="6">
        <f>IF(G6&gt;40,G6-40,0)</f>
        <v>0</v>
      </c>
      <c r="M6" s="6">
        <f>IF(H6&gt;40,H6-40,0)</f>
        <v>0</v>
      </c>
      <c r="N6" s="10">
        <f>C6*D6</f>
        <v>1082.9000000000001</v>
      </c>
      <c r="O6" s="10">
        <f t="shared" si="6"/>
        <v>884</v>
      </c>
      <c r="P6" s="10">
        <f t="shared" si="5"/>
        <v>729.30000000000007</v>
      </c>
      <c r="Q6" s="10">
        <f t="shared" si="5"/>
        <v>442</v>
      </c>
      <c r="R6" s="10">
        <f t="shared" si="5"/>
        <v>397.8</v>
      </c>
      <c r="S6" s="13">
        <f>0.5*C6*I6</f>
        <v>99.45</v>
      </c>
      <c r="T6" s="13">
        <f>0.5*D6*J6</f>
        <v>0</v>
      </c>
      <c r="U6" s="13">
        <f>0.5*E6*K6</f>
        <v>0</v>
      </c>
      <c r="V6" s="13">
        <f>0.5*F6*L6</f>
        <v>0</v>
      </c>
      <c r="W6" s="13">
        <f>0.5*G6*M6</f>
        <v>0</v>
      </c>
      <c r="X6" s="16">
        <f t="shared" si="7"/>
        <v>1182.3500000000001</v>
      </c>
      <c r="Y6" s="16">
        <f>O6+T6</f>
        <v>884</v>
      </c>
      <c r="Z6" s="16">
        <f>P6+U6</f>
        <v>729.30000000000007</v>
      </c>
      <c r="AA6" s="16">
        <f>Q6+V6</f>
        <v>442</v>
      </c>
      <c r="AB6" s="16">
        <f>R6+W6</f>
        <v>397.8</v>
      </c>
      <c r="AC6" s="2">
        <f t="shared" si="8"/>
        <v>3635.4500000000007</v>
      </c>
    </row>
    <row r="7" spans="1:29" x14ac:dyDescent="0.2">
      <c r="A7" t="s">
        <v>11</v>
      </c>
      <c r="B7" t="s">
        <v>26</v>
      </c>
      <c r="C7" s="1">
        <v>19.100000000000001</v>
      </c>
      <c r="D7" s="4">
        <v>41</v>
      </c>
      <c r="E7" s="4">
        <v>50</v>
      </c>
      <c r="F7" s="4">
        <v>47</v>
      </c>
      <c r="G7" s="4">
        <v>30</v>
      </c>
      <c r="H7" s="4">
        <v>39</v>
      </c>
      <c r="I7" s="6">
        <f>IF(D7&gt;40,D7-40,0)</f>
        <v>1</v>
      </c>
      <c r="J7" s="6">
        <f>IF(E7&gt;40,E7-40,0)</f>
        <v>10</v>
      </c>
      <c r="K7" s="6">
        <f>IF(F7&gt;40,F7-40,0)</f>
        <v>7</v>
      </c>
      <c r="L7" s="6">
        <f>IF(G7&gt;40,G7-40,0)</f>
        <v>0</v>
      </c>
      <c r="M7" s="6">
        <f>IF(H7&gt;40,H7-40,0)</f>
        <v>0</v>
      </c>
      <c r="N7" s="10">
        <f>C7*D7</f>
        <v>783.1</v>
      </c>
      <c r="O7" s="10">
        <f t="shared" si="6"/>
        <v>955.00000000000011</v>
      </c>
      <c r="P7" s="10">
        <f t="shared" si="5"/>
        <v>897.7</v>
      </c>
      <c r="Q7" s="10">
        <f t="shared" si="5"/>
        <v>573</v>
      </c>
      <c r="R7" s="10">
        <f t="shared" si="5"/>
        <v>744.90000000000009</v>
      </c>
      <c r="S7" s="13">
        <f>0.5*C7*I7</f>
        <v>9.5500000000000007</v>
      </c>
      <c r="T7" s="13">
        <f>0.5*D7*J7</f>
        <v>205</v>
      </c>
      <c r="U7" s="13">
        <f>0.5*E7*K7</f>
        <v>175</v>
      </c>
      <c r="V7" s="13">
        <f>0.5*F7*L7</f>
        <v>0</v>
      </c>
      <c r="W7" s="13">
        <f>0.5*G7*M7</f>
        <v>0</v>
      </c>
      <c r="X7" s="16">
        <f t="shared" si="7"/>
        <v>792.65</v>
      </c>
      <c r="Y7" s="16">
        <f>O7+T7</f>
        <v>1160</v>
      </c>
      <c r="Z7" s="16">
        <f>P7+U7</f>
        <v>1072.7</v>
      </c>
      <c r="AA7" s="16">
        <f>Q7+V7</f>
        <v>573</v>
      </c>
      <c r="AB7" s="16">
        <f>R7+W7</f>
        <v>744.90000000000009</v>
      </c>
      <c r="AC7" s="2">
        <f t="shared" si="8"/>
        <v>4343.25</v>
      </c>
    </row>
    <row r="8" spans="1:29" x14ac:dyDescent="0.2">
      <c r="A8" t="s">
        <v>12</v>
      </c>
      <c r="B8" t="s">
        <v>27</v>
      </c>
      <c r="C8" s="1">
        <v>6.9</v>
      </c>
      <c r="D8" s="4">
        <v>39</v>
      </c>
      <c r="E8" s="4">
        <v>52</v>
      </c>
      <c r="F8" s="4">
        <v>42</v>
      </c>
      <c r="G8" s="4">
        <v>40</v>
      </c>
      <c r="H8" s="4">
        <v>40</v>
      </c>
      <c r="I8" s="6">
        <f>IF(D8&gt;40,D8-40,0)</f>
        <v>0</v>
      </c>
      <c r="J8" s="6">
        <f>IF(E8&gt;40,E8-40,0)</f>
        <v>12</v>
      </c>
      <c r="K8" s="6">
        <f>IF(F8&gt;40,F8-40,0)</f>
        <v>2</v>
      </c>
      <c r="L8" s="6">
        <f>IF(G8&gt;40,G8-40,0)</f>
        <v>0</v>
      </c>
      <c r="M8" s="6">
        <f>IF(H8&gt;40,H8-40,0)</f>
        <v>0</v>
      </c>
      <c r="N8" s="10">
        <f>C8*D8</f>
        <v>269.10000000000002</v>
      </c>
      <c r="O8" s="10">
        <f t="shared" si="6"/>
        <v>358.8</v>
      </c>
      <c r="P8" s="10">
        <f t="shared" si="5"/>
        <v>289.8</v>
      </c>
      <c r="Q8" s="10">
        <f t="shared" si="5"/>
        <v>276</v>
      </c>
      <c r="R8" s="10">
        <f t="shared" si="5"/>
        <v>276</v>
      </c>
      <c r="S8" s="13">
        <f>0.5*C8*I8</f>
        <v>0</v>
      </c>
      <c r="T8" s="13">
        <f>0.5*D8*J8</f>
        <v>234</v>
      </c>
      <c r="U8" s="13">
        <f>0.5*E8*K8</f>
        <v>52</v>
      </c>
      <c r="V8" s="13">
        <f>0.5*F8*L8</f>
        <v>0</v>
      </c>
      <c r="W8" s="13">
        <f>0.5*G8*M8</f>
        <v>0</v>
      </c>
      <c r="X8" s="16">
        <f t="shared" si="7"/>
        <v>269.10000000000002</v>
      </c>
      <c r="Y8" s="16">
        <f>O8+T8</f>
        <v>592.79999999999995</v>
      </c>
      <c r="Z8" s="16">
        <f>P8+U8</f>
        <v>341.8</v>
      </c>
      <c r="AA8" s="16">
        <f>Q8+V8</f>
        <v>276</v>
      </c>
      <c r="AB8" s="16">
        <f>R8+W8</f>
        <v>276</v>
      </c>
      <c r="AC8" s="2">
        <f t="shared" si="8"/>
        <v>1755.7</v>
      </c>
    </row>
    <row r="9" spans="1:29" x14ac:dyDescent="0.2">
      <c r="A9" t="s">
        <v>13</v>
      </c>
      <c r="B9" t="s">
        <v>28</v>
      </c>
      <c r="C9" s="1">
        <v>14.2</v>
      </c>
      <c r="D9" s="4">
        <v>44</v>
      </c>
      <c r="E9" s="4">
        <v>51</v>
      </c>
      <c r="F9" s="4">
        <v>42</v>
      </c>
      <c r="G9" s="4">
        <v>40</v>
      </c>
      <c r="H9" s="4">
        <v>20</v>
      </c>
      <c r="I9" s="6">
        <f>IF(D9&gt;40,D9-40,0)</f>
        <v>4</v>
      </c>
      <c r="J9" s="6">
        <f>IF(E9&gt;40,E9-40,0)</f>
        <v>11</v>
      </c>
      <c r="K9" s="6">
        <f>IF(F9&gt;40,F9-40,0)</f>
        <v>2</v>
      </c>
      <c r="L9" s="6">
        <f>IF(G9&gt;40,G9-40,0)</f>
        <v>0</v>
      </c>
      <c r="M9" s="6">
        <f>IF(H9&gt;40,H9-40,0)</f>
        <v>0</v>
      </c>
      <c r="N9" s="10">
        <f>C9*D9</f>
        <v>624.79999999999995</v>
      </c>
      <c r="O9" s="10">
        <f t="shared" si="6"/>
        <v>724.19999999999993</v>
      </c>
      <c r="P9" s="10">
        <f t="shared" si="5"/>
        <v>596.4</v>
      </c>
      <c r="Q9" s="10">
        <f t="shared" si="5"/>
        <v>568</v>
      </c>
      <c r="R9" s="10">
        <f t="shared" si="5"/>
        <v>284</v>
      </c>
      <c r="S9" s="13">
        <f>0.5*C9*I9</f>
        <v>28.4</v>
      </c>
      <c r="T9" s="13">
        <f>0.5*D9*J9</f>
        <v>242</v>
      </c>
      <c r="U9" s="13">
        <f>0.5*E9*K9</f>
        <v>51</v>
      </c>
      <c r="V9" s="13">
        <f>0.5*F9*L9</f>
        <v>0</v>
      </c>
      <c r="W9" s="13">
        <f>0.5*G9*M9</f>
        <v>0</v>
      </c>
      <c r="X9" s="16">
        <f t="shared" si="7"/>
        <v>653.19999999999993</v>
      </c>
      <c r="Y9" s="16">
        <f>O9+T9</f>
        <v>966.19999999999993</v>
      </c>
      <c r="Z9" s="16">
        <f>P9+U9</f>
        <v>647.4</v>
      </c>
      <c r="AA9" s="16">
        <f>Q9+V9</f>
        <v>568</v>
      </c>
      <c r="AB9" s="16">
        <f>R9+W9</f>
        <v>284</v>
      </c>
      <c r="AC9" s="2">
        <f t="shared" si="8"/>
        <v>3118.7999999999997</v>
      </c>
    </row>
    <row r="10" spans="1:29" x14ac:dyDescent="0.2">
      <c r="A10" t="s">
        <v>14</v>
      </c>
      <c r="B10" t="s">
        <v>29</v>
      </c>
      <c r="C10" s="1">
        <v>18</v>
      </c>
      <c r="D10" s="4">
        <v>55</v>
      </c>
      <c r="E10" s="4">
        <v>60</v>
      </c>
      <c r="F10" s="4">
        <v>45</v>
      </c>
      <c r="G10" s="4">
        <v>40</v>
      </c>
      <c r="H10" s="4">
        <v>49</v>
      </c>
      <c r="I10" s="6">
        <f>IF(D10&gt;40,D10-40,0)</f>
        <v>15</v>
      </c>
      <c r="J10" s="6">
        <f>IF(E10&gt;40,E10-40,0)</f>
        <v>20</v>
      </c>
      <c r="K10" s="6">
        <f>IF(F10&gt;40,F10-40,0)</f>
        <v>5</v>
      </c>
      <c r="L10" s="6">
        <f>IF(G10&gt;40,G10-40,0)</f>
        <v>0</v>
      </c>
      <c r="M10" s="6">
        <f>IF(H10&gt;40,H10-40,0)</f>
        <v>9</v>
      </c>
      <c r="N10" s="10">
        <f>C10*D10</f>
        <v>990</v>
      </c>
      <c r="O10" s="10">
        <f t="shared" si="6"/>
        <v>1080</v>
      </c>
      <c r="P10" s="10">
        <f t="shared" si="5"/>
        <v>810</v>
      </c>
      <c r="Q10" s="10">
        <f t="shared" si="5"/>
        <v>720</v>
      </c>
      <c r="R10" s="10">
        <f t="shared" si="5"/>
        <v>882</v>
      </c>
      <c r="S10" s="13">
        <f>0.5*C10*I10</f>
        <v>135</v>
      </c>
      <c r="T10" s="13">
        <f>0.5*D10*J10</f>
        <v>550</v>
      </c>
      <c r="U10" s="13">
        <f>0.5*E10*K10</f>
        <v>150</v>
      </c>
      <c r="V10" s="13">
        <f>0.5*F10*L10</f>
        <v>0</v>
      </c>
      <c r="W10" s="13">
        <f>0.5*G10*M10</f>
        <v>180</v>
      </c>
      <c r="X10" s="16">
        <f t="shared" si="7"/>
        <v>1125</v>
      </c>
      <c r="Y10" s="16">
        <f>O10+T10</f>
        <v>1630</v>
      </c>
      <c r="Z10" s="16">
        <f>P10+U10</f>
        <v>960</v>
      </c>
      <c r="AA10" s="16">
        <f>Q10+V10</f>
        <v>720</v>
      </c>
      <c r="AB10" s="16">
        <f>R10+W10</f>
        <v>1062</v>
      </c>
      <c r="AC10" s="2">
        <f t="shared" si="8"/>
        <v>5497</v>
      </c>
    </row>
    <row r="11" spans="1:29" x14ac:dyDescent="0.2">
      <c r="A11" t="s">
        <v>15</v>
      </c>
      <c r="B11" t="s">
        <v>30</v>
      </c>
      <c r="C11" s="1">
        <v>17.5</v>
      </c>
      <c r="D11" s="4">
        <v>33</v>
      </c>
      <c r="E11" s="4">
        <v>22</v>
      </c>
      <c r="F11" s="4">
        <v>54</v>
      </c>
      <c r="G11" s="4">
        <v>40</v>
      </c>
      <c r="H11" s="4">
        <v>20</v>
      </c>
      <c r="I11" s="6">
        <f>IF(D11&gt;40,D11-40,0)</f>
        <v>0</v>
      </c>
      <c r="J11" s="6">
        <f>IF(E11&gt;40,E11-40,0)</f>
        <v>0</v>
      </c>
      <c r="K11" s="6">
        <f>IF(F11&gt;40,F11-40,0)</f>
        <v>14</v>
      </c>
      <c r="L11" s="6">
        <f>IF(G11&gt;40,G11-40,0)</f>
        <v>0</v>
      </c>
      <c r="M11" s="6">
        <f>IF(H11&gt;40,H11-40,0)</f>
        <v>0</v>
      </c>
      <c r="N11" s="10">
        <f>C11*D11</f>
        <v>577.5</v>
      </c>
      <c r="O11" s="10">
        <f t="shared" si="6"/>
        <v>385</v>
      </c>
      <c r="P11" s="10">
        <f t="shared" si="5"/>
        <v>945</v>
      </c>
      <c r="Q11" s="10">
        <f t="shared" si="5"/>
        <v>700</v>
      </c>
      <c r="R11" s="10">
        <f t="shared" si="5"/>
        <v>350</v>
      </c>
      <c r="S11" s="13">
        <f>0.5*C11*I11</f>
        <v>0</v>
      </c>
      <c r="T11" s="13">
        <f>0.5*D11*J11</f>
        <v>0</v>
      </c>
      <c r="U11" s="13">
        <f>0.5*E11*K11</f>
        <v>154</v>
      </c>
      <c r="V11" s="13">
        <f>0.5*F11*L11</f>
        <v>0</v>
      </c>
      <c r="W11" s="13">
        <f>0.5*G11*M11</f>
        <v>0</v>
      </c>
      <c r="X11" s="16">
        <f t="shared" si="7"/>
        <v>577.5</v>
      </c>
      <c r="Y11" s="16">
        <f>O11+T11</f>
        <v>385</v>
      </c>
      <c r="Z11" s="16">
        <f>P11+U11</f>
        <v>1099</v>
      </c>
      <c r="AA11" s="16">
        <f>Q11+V11</f>
        <v>700</v>
      </c>
      <c r="AB11" s="16">
        <f>R11+W11</f>
        <v>350</v>
      </c>
      <c r="AC11" s="2">
        <f t="shared" si="8"/>
        <v>3111.5</v>
      </c>
    </row>
    <row r="12" spans="1:29" x14ac:dyDescent="0.2">
      <c r="A12" t="s">
        <v>16</v>
      </c>
      <c r="B12" t="s">
        <v>31</v>
      </c>
      <c r="C12" s="1">
        <v>14.7</v>
      </c>
      <c r="D12" s="4">
        <v>29</v>
      </c>
      <c r="E12" s="4">
        <v>40</v>
      </c>
      <c r="F12" s="4">
        <v>42</v>
      </c>
      <c r="G12" s="4">
        <v>40</v>
      </c>
      <c r="H12" s="4">
        <v>40</v>
      </c>
      <c r="I12" s="6">
        <f>IF(D12&gt;40,D12-40,0)</f>
        <v>0</v>
      </c>
      <c r="J12" s="6">
        <f>IF(E12&gt;40,E12-40,0)</f>
        <v>0</v>
      </c>
      <c r="K12" s="6">
        <f>IF(F12&gt;40,F12-40,0)</f>
        <v>2</v>
      </c>
      <c r="L12" s="6">
        <f>IF(G12&gt;40,G12-40,0)</f>
        <v>0</v>
      </c>
      <c r="M12" s="6">
        <f>IF(H12&gt;40,H12-40,0)</f>
        <v>0</v>
      </c>
      <c r="N12" s="10">
        <f>C12*D12</f>
        <v>426.29999999999995</v>
      </c>
      <c r="O12" s="10">
        <f t="shared" si="6"/>
        <v>588</v>
      </c>
      <c r="P12" s="10">
        <f t="shared" si="5"/>
        <v>617.4</v>
      </c>
      <c r="Q12" s="10">
        <f t="shared" si="5"/>
        <v>588</v>
      </c>
      <c r="R12" s="10">
        <f t="shared" si="5"/>
        <v>588</v>
      </c>
      <c r="S12" s="13">
        <f>0.5*C12*I12</f>
        <v>0</v>
      </c>
      <c r="T12" s="13">
        <f>0.5*D12*J12</f>
        <v>0</v>
      </c>
      <c r="U12" s="13">
        <f>0.5*E12*K12</f>
        <v>40</v>
      </c>
      <c r="V12" s="13">
        <f>0.5*F12*L12</f>
        <v>0</v>
      </c>
      <c r="W12" s="13">
        <f>0.5*G12*M12</f>
        <v>0</v>
      </c>
      <c r="X12" s="16">
        <f t="shared" si="7"/>
        <v>426.29999999999995</v>
      </c>
      <c r="Y12" s="16">
        <f>O12+T12</f>
        <v>588</v>
      </c>
      <c r="Z12" s="16">
        <f>P12+U12</f>
        <v>657.4</v>
      </c>
      <c r="AA12" s="16">
        <f>Q12+V12</f>
        <v>588</v>
      </c>
      <c r="AB12" s="16">
        <f>R12+W12</f>
        <v>588</v>
      </c>
      <c r="AC12" s="2">
        <f t="shared" si="8"/>
        <v>2847.7</v>
      </c>
    </row>
    <row r="13" spans="1:29" x14ac:dyDescent="0.2">
      <c r="A13" t="s">
        <v>17</v>
      </c>
      <c r="B13" t="s">
        <v>32</v>
      </c>
      <c r="C13" s="1">
        <v>13.9</v>
      </c>
      <c r="D13" s="4">
        <v>40</v>
      </c>
      <c r="E13" s="4">
        <v>40</v>
      </c>
      <c r="F13" s="4">
        <v>42</v>
      </c>
      <c r="G13" s="4">
        <v>40</v>
      </c>
      <c r="H13" s="4">
        <v>40</v>
      </c>
      <c r="I13" s="6">
        <f>IF(D13&gt;40,D13-40,0)</f>
        <v>0</v>
      </c>
      <c r="J13" s="6">
        <f>IF(E13&gt;40,E13-40,0)</f>
        <v>0</v>
      </c>
      <c r="K13" s="6">
        <f>IF(F13&gt;40,F13-40,0)</f>
        <v>2</v>
      </c>
      <c r="L13" s="6">
        <f>IF(G13&gt;40,G13-40,0)</f>
        <v>0</v>
      </c>
      <c r="M13" s="6">
        <f>IF(H13&gt;40,H13-40,0)</f>
        <v>0</v>
      </c>
      <c r="N13" s="10">
        <f>C13*D13</f>
        <v>556</v>
      </c>
      <c r="O13" s="10">
        <f t="shared" si="6"/>
        <v>556</v>
      </c>
      <c r="P13" s="10">
        <f t="shared" si="5"/>
        <v>583.80000000000007</v>
      </c>
      <c r="Q13" s="10">
        <f t="shared" si="5"/>
        <v>556</v>
      </c>
      <c r="R13" s="10">
        <f t="shared" si="5"/>
        <v>556</v>
      </c>
      <c r="S13" s="13">
        <f>0.5*C13*I13</f>
        <v>0</v>
      </c>
      <c r="T13" s="13">
        <f>0.5*D13*J13</f>
        <v>0</v>
      </c>
      <c r="U13" s="13">
        <f>0.5*E13*K13</f>
        <v>40</v>
      </c>
      <c r="V13" s="13">
        <f>0.5*F13*L13</f>
        <v>0</v>
      </c>
      <c r="W13" s="13">
        <f>0.5*G13*M13</f>
        <v>0</v>
      </c>
      <c r="X13" s="16">
        <f t="shared" si="7"/>
        <v>556</v>
      </c>
      <c r="Y13" s="16">
        <f>O13+T13</f>
        <v>556</v>
      </c>
      <c r="Z13" s="16">
        <f>P13+U13</f>
        <v>623.80000000000007</v>
      </c>
      <c r="AA13" s="16">
        <f>Q13+V13</f>
        <v>556</v>
      </c>
      <c r="AB13" s="16">
        <f>R13+W13</f>
        <v>556</v>
      </c>
      <c r="AC13" s="2">
        <f t="shared" si="8"/>
        <v>2847.8</v>
      </c>
    </row>
    <row r="14" spans="1:29" x14ac:dyDescent="0.2">
      <c r="A14" t="s">
        <v>18</v>
      </c>
      <c r="B14" t="s">
        <v>33</v>
      </c>
      <c r="C14" s="1">
        <v>11.2</v>
      </c>
      <c r="D14" s="4">
        <v>40</v>
      </c>
      <c r="E14" s="4">
        <v>40</v>
      </c>
      <c r="F14" s="4">
        <v>42</v>
      </c>
      <c r="G14" s="4">
        <v>39</v>
      </c>
      <c r="H14" s="4">
        <v>40</v>
      </c>
      <c r="I14" s="6">
        <f>IF(D14&gt;40,D14-40,0)</f>
        <v>0</v>
      </c>
      <c r="J14" s="6">
        <f>IF(E14&gt;40,E14-40,0)</f>
        <v>0</v>
      </c>
      <c r="K14" s="6">
        <f>IF(F14&gt;40,F14-40,0)</f>
        <v>2</v>
      </c>
      <c r="L14" s="6">
        <f>IF(G14&gt;40,G14-40,0)</f>
        <v>0</v>
      </c>
      <c r="M14" s="6">
        <f>IF(H14&gt;40,H14-40,0)</f>
        <v>0</v>
      </c>
      <c r="N14" s="10">
        <f>C14*D14</f>
        <v>448</v>
      </c>
      <c r="O14" s="10">
        <f t="shared" si="6"/>
        <v>448</v>
      </c>
      <c r="P14" s="10">
        <f t="shared" si="5"/>
        <v>470.4</v>
      </c>
      <c r="Q14" s="10">
        <f t="shared" si="5"/>
        <v>436.79999999999995</v>
      </c>
      <c r="R14" s="10">
        <f t="shared" si="5"/>
        <v>448</v>
      </c>
      <c r="S14" s="13">
        <f>0.5*C14*I14</f>
        <v>0</v>
      </c>
      <c r="T14" s="13">
        <f>0.5*D14*J14</f>
        <v>0</v>
      </c>
      <c r="U14" s="13">
        <f>0.5*E14*K14</f>
        <v>40</v>
      </c>
      <c r="V14" s="13">
        <f>0.5*F14*L14</f>
        <v>0</v>
      </c>
      <c r="W14" s="13">
        <f>0.5*G14*M14</f>
        <v>0</v>
      </c>
      <c r="X14" s="16">
        <f t="shared" si="7"/>
        <v>448</v>
      </c>
      <c r="Y14" s="16">
        <f>O14+T14</f>
        <v>448</v>
      </c>
      <c r="Z14" s="16">
        <f>P14+U14</f>
        <v>510.4</v>
      </c>
      <c r="AA14" s="16">
        <f>Q14+V14</f>
        <v>436.79999999999995</v>
      </c>
      <c r="AB14" s="16">
        <f>R14+W14</f>
        <v>448</v>
      </c>
      <c r="AC14" s="2">
        <f t="shared" si="8"/>
        <v>2291.1999999999998</v>
      </c>
    </row>
    <row r="15" spans="1:29" x14ac:dyDescent="0.2">
      <c r="A15" t="s">
        <v>19</v>
      </c>
      <c r="B15" t="s">
        <v>34</v>
      </c>
      <c r="C15" s="1">
        <v>19.100000000000001</v>
      </c>
      <c r="D15" s="4">
        <v>40</v>
      </c>
      <c r="E15" s="4">
        <v>40</v>
      </c>
      <c r="F15" s="4">
        <v>40</v>
      </c>
      <c r="G15" s="4">
        <v>41</v>
      </c>
      <c r="H15" s="4">
        <v>42</v>
      </c>
      <c r="I15" s="6">
        <f>IF(D15&gt;40,D15-40,0)</f>
        <v>0</v>
      </c>
      <c r="J15" s="6">
        <f>IF(E15&gt;40,E15-40,0)</f>
        <v>0</v>
      </c>
      <c r="K15" s="6">
        <f>IF(F15&gt;40,F15-40,0)</f>
        <v>0</v>
      </c>
      <c r="L15" s="6">
        <f>IF(G15&gt;40,G15-40,0)</f>
        <v>1</v>
      </c>
      <c r="M15" s="6">
        <f>IF(H15&gt;40,H15-40,0)</f>
        <v>2</v>
      </c>
      <c r="N15" s="10">
        <f>C15*D15</f>
        <v>764</v>
      </c>
      <c r="O15" s="10">
        <f t="shared" si="6"/>
        <v>764</v>
      </c>
      <c r="P15" s="10">
        <f t="shared" si="5"/>
        <v>764</v>
      </c>
      <c r="Q15" s="10">
        <f t="shared" si="5"/>
        <v>783.1</v>
      </c>
      <c r="R15" s="10">
        <f t="shared" si="5"/>
        <v>802.2</v>
      </c>
      <c r="S15" s="13">
        <f>0.5*C15*I15</f>
        <v>0</v>
      </c>
      <c r="T15" s="13">
        <f>0.5*D15*J15</f>
        <v>0</v>
      </c>
      <c r="U15" s="13">
        <f>0.5*E15*K15</f>
        <v>0</v>
      </c>
      <c r="V15" s="13">
        <f>0.5*F15*L15</f>
        <v>20</v>
      </c>
      <c r="W15" s="13">
        <f>0.5*G15*M15</f>
        <v>41</v>
      </c>
      <c r="X15" s="16">
        <f t="shared" si="7"/>
        <v>764</v>
      </c>
      <c r="Y15" s="16">
        <f>O15+T15</f>
        <v>764</v>
      </c>
      <c r="Z15" s="16">
        <f>P15+U15</f>
        <v>764</v>
      </c>
      <c r="AA15" s="16">
        <f>Q15+V15</f>
        <v>803.1</v>
      </c>
      <c r="AB15" s="16">
        <f>R15+W15</f>
        <v>843.2</v>
      </c>
      <c r="AC15" s="2">
        <f t="shared" si="8"/>
        <v>3938.3</v>
      </c>
    </row>
    <row r="16" spans="1:29" x14ac:dyDescent="0.2">
      <c r="A16" t="s">
        <v>20</v>
      </c>
      <c r="B16" t="s">
        <v>35</v>
      </c>
      <c r="C16" s="1">
        <v>8</v>
      </c>
      <c r="D16" s="4">
        <v>42</v>
      </c>
      <c r="E16" s="4">
        <v>42</v>
      </c>
      <c r="F16" s="4">
        <v>42</v>
      </c>
      <c r="G16" s="4">
        <v>39</v>
      </c>
      <c r="H16" s="4">
        <v>42</v>
      </c>
      <c r="I16" s="6">
        <f>IF(D16&gt;40,D16-40,0)</f>
        <v>2</v>
      </c>
      <c r="J16" s="6">
        <f>IF(E16&gt;40,E16-40,0)</f>
        <v>2</v>
      </c>
      <c r="K16" s="6">
        <f>IF(F16&gt;40,F16-40,0)</f>
        <v>2</v>
      </c>
      <c r="L16" s="6">
        <f>IF(G16&gt;40,G16-40,0)</f>
        <v>0</v>
      </c>
      <c r="M16" s="6">
        <f>IF(H16&gt;40,H16-40,0)</f>
        <v>2</v>
      </c>
      <c r="N16" s="10">
        <f>C16*D16</f>
        <v>336</v>
      </c>
      <c r="O16" s="10">
        <f t="shared" si="6"/>
        <v>336</v>
      </c>
      <c r="P16" s="10">
        <f t="shared" si="5"/>
        <v>336</v>
      </c>
      <c r="Q16" s="10">
        <f t="shared" si="5"/>
        <v>312</v>
      </c>
      <c r="R16" s="10">
        <f t="shared" si="5"/>
        <v>336</v>
      </c>
      <c r="S16" s="13">
        <f>0.5*C16*I16</f>
        <v>8</v>
      </c>
      <c r="T16" s="13">
        <f>0.5*D16*J16</f>
        <v>42</v>
      </c>
      <c r="U16" s="13">
        <f>0.5*E16*K16</f>
        <v>42</v>
      </c>
      <c r="V16" s="13">
        <f>0.5*F16*L16</f>
        <v>0</v>
      </c>
      <c r="W16" s="13">
        <f>0.5*G16*M16</f>
        <v>39</v>
      </c>
      <c r="X16" s="16">
        <f t="shared" si="7"/>
        <v>344</v>
      </c>
      <c r="Y16" s="16">
        <f>O16+T16</f>
        <v>378</v>
      </c>
      <c r="Z16" s="16">
        <f>P16+U16</f>
        <v>378</v>
      </c>
      <c r="AA16" s="16">
        <f>Q16+V16</f>
        <v>312</v>
      </c>
      <c r="AB16" s="16">
        <f>R16+W16</f>
        <v>375</v>
      </c>
      <c r="AC16" s="2">
        <f t="shared" si="8"/>
        <v>1787</v>
      </c>
    </row>
    <row r="17" spans="1:29" x14ac:dyDescent="0.2">
      <c r="A17" t="s">
        <v>21</v>
      </c>
      <c r="B17" t="s">
        <v>36</v>
      </c>
      <c r="C17" s="1">
        <v>8.44</v>
      </c>
      <c r="D17" s="4">
        <v>40</v>
      </c>
      <c r="E17" s="4">
        <v>43</v>
      </c>
      <c r="F17" s="4">
        <v>39</v>
      </c>
      <c r="G17" s="4">
        <v>40</v>
      </c>
      <c r="H17" s="4">
        <v>40</v>
      </c>
      <c r="I17" s="6">
        <f>IF(D17&gt;40,D17-40,0)</f>
        <v>0</v>
      </c>
      <c r="J17" s="6">
        <f>IF(E17&gt;40,E17-40,0)</f>
        <v>3</v>
      </c>
      <c r="K17" s="6">
        <f>IF(F17&gt;40,F17-40,0)</f>
        <v>0</v>
      </c>
      <c r="L17" s="6">
        <f>IF(G17&gt;40,G17-40,0)</f>
        <v>0</v>
      </c>
      <c r="M17" s="6">
        <f>IF(H17&gt;40,H17-40,0)</f>
        <v>0</v>
      </c>
      <c r="N17" s="10">
        <f>C17*D17</f>
        <v>337.59999999999997</v>
      </c>
      <c r="O17" s="10">
        <f t="shared" si="6"/>
        <v>362.91999999999996</v>
      </c>
      <c r="P17" s="10">
        <f t="shared" si="5"/>
        <v>329.15999999999997</v>
      </c>
      <c r="Q17" s="10">
        <f t="shared" si="5"/>
        <v>337.59999999999997</v>
      </c>
      <c r="R17" s="10">
        <f t="shared" si="5"/>
        <v>337.59999999999997</v>
      </c>
      <c r="S17" s="13">
        <f>0.5*C17*I17</f>
        <v>0</v>
      </c>
      <c r="T17" s="13">
        <f>0.5*D17*J17</f>
        <v>60</v>
      </c>
      <c r="U17" s="13">
        <f>0.5*E17*K17</f>
        <v>0</v>
      </c>
      <c r="V17" s="13">
        <f>0.5*F17*L17</f>
        <v>0</v>
      </c>
      <c r="W17" s="13">
        <f>0.5*G17*M17</f>
        <v>0</v>
      </c>
      <c r="X17" s="16">
        <f t="shared" si="7"/>
        <v>337.59999999999997</v>
      </c>
      <c r="Y17" s="16">
        <f>O17+T17</f>
        <v>422.91999999999996</v>
      </c>
      <c r="Z17" s="16">
        <f>P17+U17</f>
        <v>329.15999999999997</v>
      </c>
      <c r="AA17" s="16">
        <f>Q17+V17</f>
        <v>337.59999999999997</v>
      </c>
      <c r="AB17" s="16">
        <f>R17+W17</f>
        <v>337.59999999999997</v>
      </c>
      <c r="AC17" s="2">
        <f t="shared" si="8"/>
        <v>1764.8799999999997</v>
      </c>
    </row>
    <row r="18" spans="1:29" x14ac:dyDescent="0.2">
      <c r="A18" t="s">
        <v>22</v>
      </c>
      <c r="B18" t="s">
        <v>37</v>
      </c>
      <c r="C18" s="1">
        <v>14.2</v>
      </c>
      <c r="D18" s="4">
        <v>40</v>
      </c>
      <c r="E18" s="4">
        <v>40</v>
      </c>
      <c r="F18" s="4">
        <v>42</v>
      </c>
      <c r="G18" s="4">
        <v>39</v>
      </c>
      <c r="H18" s="4">
        <v>40</v>
      </c>
      <c r="I18" s="6">
        <f>IF(D18&gt;40,D18-40,0)</f>
        <v>0</v>
      </c>
      <c r="J18" s="6">
        <f>IF(E18&gt;40,E18-40,0)</f>
        <v>0</v>
      </c>
      <c r="K18" s="6">
        <f>IF(F18&gt;40,F18-40,0)</f>
        <v>2</v>
      </c>
      <c r="L18" s="6">
        <f>IF(G18&gt;40,G18-40,0)</f>
        <v>0</v>
      </c>
      <c r="M18" s="6">
        <f>IF(H18&gt;40,H18-40,0)</f>
        <v>0</v>
      </c>
      <c r="N18" s="10">
        <f>C18*D18</f>
        <v>568</v>
      </c>
      <c r="O18" s="10">
        <f t="shared" si="6"/>
        <v>568</v>
      </c>
      <c r="P18" s="10">
        <f t="shared" si="5"/>
        <v>596.4</v>
      </c>
      <c r="Q18" s="10">
        <f t="shared" si="5"/>
        <v>553.79999999999995</v>
      </c>
      <c r="R18" s="10">
        <f t="shared" si="5"/>
        <v>568</v>
      </c>
      <c r="S18" s="13">
        <f>0.5*C18*I18</f>
        <v>0</v>
      </c>
      <c r="T18" s="13">
        <f>0.5*D18*J18</f>
        <v>0</v>
      </c>
      <c r="U18" s="13">
        <f>0.5*E18*K18</f>
        <v>40</v>
      </c>
      <c r="V18" s="13">
        <f>0.5*F18*L18</f>
        <v>0</v>
      </c>
      <c r="W18" s="13">
        <f>0.5*G18*M18</f>
        <v>0</v>
      </c>
      <c r="X18" s="16">
        <f t="shared" si="7"/>
        <v>568</v>
      </c>
      <c r="Y18" s="16">
        <f>O18+T18</f>
        <v>568</v>
      </c>
      <c r="Z18" s="16">
        <f>P18+U18</f>
        <v>636.4</v>
      </c>
      <c r="AA18" s="16">
        <f>Q18+V18</f>
        <v>553.79999999999995</v>
      </c>
      <c r="AB18" s="16">
        <f>R18+W18</f>
        <v>568</v>
      </c>
      <c r="AC18" s="2">
        <f t="shared" si="8"/>
        <v>2894.2</v>
      </c>
    </row>
    <row r="19" spans="1:29" x14ac:dyDescent="0.2">
      <c r="A19" t="s">
        <v>23</v>
      </c>
      <c r="B19" t="s">
        <v>38</v>
      </c>
      <c r="C19" s="1">
        <v>45</v>
      </c>
      <c r="D19" s="4">
        <v>41</v>
      </c>
      <c r="E19" s="4">
        <v>42</v>
      </c>
      <c r="F19" s="4">
        <v>40</v>
      </c>
      <c r="G19" s="4">
        <v>28</v>
      </c>
      <c r="H19" s="4">
        <v>40</v>
      </c>
      <c r="I19" s="6">
        <f>IF(D19&gt;40,D19-40,0)</f>
        <v>1</v>
      </c>
      <c r="J19" s="6">
        <f>IF(E19&gt;40,E19-40,0)</f>
        <v>2</v>
      </c>
      <c r="K19" s="6">
        <f>IF(F19&gt;40,F19-40,0)</f>
        <v>0</v>
      </c>
      <c r="L19" s="6">
        <f>IF(G19&gt;40,G19-40,0)</f>
        <v>0</v>
      </c>
      <c r="M19" s="6">
        <f>IF(H19&gt;40,H19-40,0)</f>
        <v>0</v>
      </c>
      <c r="N19" s="10">
        <f>C19*D19</f>
        <v>1845</v>
      </c>
      <c r="O19" s="10">
        <f t="shared" si="6"/>
        <v>1890</v>
      </c>
      <c r="P19" s="10">
        <f t="shared" si="5"/>
        <v>1800</v>
      </c>
      <c r="Q19" s="10">
        <f t="shared" si="5"/>
        <v>1260</v>
      </c>
      <c r="R19" s="10">
        <f t="shared" si="5"/>
        <v>1800</v>
      </c>
      <c r="S19" s="13">
        <f>0.5*C19*I19</f>
        <v>22.5</v>
      </c>
      <c r="T19" s="13">
        <f>0.5*D19*J19</f>
        <v>41</v>
      </c>
      <c r="U19" s="13">
        <f>0.5*E19*K19</f>
        <v>0</v>
      </c>
      <c r="V19" s="13">
        <f>0.5*F19*L19</f>
        <v>0</v>
      </c>
      <c r="W19" s="13">
        <f>0.5*G19*M19</f>
        <v>0</v>
      </c>
      <c r="X19" s="16">
        <f t="shared" si="7"/>
        <v>1867.5</v>
      </c>
      <c r="Y19" s="16">
        <f>O19+T19</f>
        <v>1931</v>
      </c>
      <c r="Z19" s="16">
        <f>P19+U19</f>
        <v>1800</v>
      </c>
      <c r="AA19" s="16">
        <f>Q19+V19</f>
        <v>1260</v>
      </c>
      <c r="AB19" s="16">
        <f>R19+W19</f>
        <v>1800</v>
      </c>
      <c r="AC19" s="2">
        <f t="shared" si="8"/>
        <v>8658.5</v>
      </c>
    </row>
    <row r="20" spans="1:29" x14ac:dyDescent="0.2">
      <c r="A20" t="s">
        <v>24</v>
      </c>
      <c r="B20" t="s">
        <v>39</v>
      </c>
      <c r="C20" s="1">
        <v>30</v>
      </c>
      <c r="D20" s="4">
        <v>39</v>
      </c>
      <c r="E20" s="4">
        <v>80</v>
      </c>
      <c r="F20" s="4">
        <v>40</v>
      </c>
      <c r="G20" s="4">
        <v>20</v>
      </c>
      <c r="H20" s="4">
        <v>40</v>
      </c>
      <c r="I20" s="6">
        <f>IF(D20&gt;40,D20-40,0)</f>
        <v>0</v>
      </c>
      <c r="J20" s="6">
        <f>IF(E20&gt;40,E20-40,0)</f>
        <v>40</v>
      </c>
      <c r="K20" s="6">
        <f>IF(F20&gt;40,F20-40,0)</f>
        <v>0</v>
      </c>
      <c r="L20" s="6">
        <f>IF(G20&gt;40,G20-40,0)</f>
        <v>0</v>
      </c>
      <c r="M20" s="6">
        <f>IF(H20&gt;40,H20-40,0)</f>
        <v>0</v>
      </c>
      <c r="N20" s="10">
        <f>C20*D20</f>
        <v>1170</v>
      </c>
      <c r="O20" s="10">
        <f t="shared" si="6"/>
        <v>2400</v>
      </c>
      <c r="P20" s="10">
        <f t="shared" ref="P20" si="9">$C20*F20</f>
        <v>1200</v>
      </c>
      <c r="Q20" s="10">
        <f t="shared" ref="Q20:R20" si="10">$C20*G20</f>
        <v>600</v>
      </c>
      <c r="R20" s="10">
        <f t="shared" si="10"/>
        <v>1200</v>
      </c>
      <c r="S20" s="13">
        <f>0.5*C20*I20</f>
        <v>0</v>
      </c>
      <c r="T20" s="13">
        <f>0.5*D20*J20</f>
        <v>780</v>
      </c>
      <c r="U20" s="13">
        <f>0.5*E20*K20</f>
        <v>0</v>
      </c>
      <c r="V20" s="13">
        <f>0.5*F20*L20</f>
        <v>0</v>
      </c>
      <c r="W20" s="13">
        <f>0.5*G20*M20</f>
        <v>0</v>
      </c>
      <c r="X20" s="16">
        <f t="shared" si="7"/>
        <v>1170</v>
      </c>
      <c r="Y20" s="16">
        <f t="shared" ref="Y20" si="11">O20+T20</f>
        <v>3180</v>
      </c>
      <c r="Z20" s="16">
        <f t="shared" ref="Z20" si="12">P20+U20</f>
        <v>1200</v>
      </c>
      <c r="AA20" s="16">
        <f>Q20+V20</f>
        <v>600</v>
      </c>
      <c r="AB20" s="16">
        <f>R20+W20</f>
        <v>1200</v>
      </c>
      <c r="AC20" s="2">
        <f t="shared" si="8"/>
        <v>7350</v>
      </c>
    </row>
    <row r="22" spans="1:29" x14ac:dyDescent="0.2">
      <c r="A22" t="s">
        <v>40</v>
      </c>
      <c r="C22" s="2">
        <f>MAX(C4:C20)</f>
        <v>45</v>
      </c>
      <c r="D22" s="3">
        <f>MAX(D4:D20)</f>
        <v>55</v>
      </c>
      <c r="E22" s="3">
        <f t="shared" ref="E22:R22" si="13">MAX(E4:E20)</f>
        <v>80</v>
      </c>
      <c r="F22" s="3">
        <f t="shared" si="13"/>
        <v>54</v>
      </c>
      <c r="G22" s="3">
        <f t="shared" si="13"/>
        <v>41</v>
      </c>
      <c r="H22" s="3">
        <f t="shared" si="13"/>
        <v>49</v>
      </c>
      <c r="I22" s="3">
        <f t="shared" si="13"/>
        <v>15</v>
      </c>
      <c r="J22" s="3">
        <f t="shared" si="13"/>
        <v>40</v>
      </c>
      <c r="K22" s="3">
        <f t="shared" si="13"/>
        <v>14</v>
      </c>
      <c r="L22" s="3">
        <f t="shared" si="13"/>
        <v>1</v>
      </c>
      <c r="M22" s="3">
        <f t="shared" si="13"/>
        <v>9</v>
      </c>
      <c r="N22" s="3">
        <f t="shared" si="13"/>
        <v>1845</v>
      </c>
      <c r="O22" s="3">
        <f t="shared" si="13"/>
        <v>2400</v>
      </c>
      <c r="P22" s="3">
        <f t="shared" si="13"/>
        <v>1800</v>
      </c>
      <c r="Q22" s="3">
        <f t="shared" si="13"/>
        <v>1260</v>
      </c>
      <c r="R22" s="3">
        <f t="shared" si="13"/>
        <v>1800</v>
      </c>
      <c r="S22" s="1">
        <f t="shared" ref="S22:X22" si="14">MAX(S4:S20)</f>
        <v>135</v>
      </c>
      <c r="T22" s="1">
        <f t="shared" ref="T22:W22" si="15">MAX(T4:T20)</f>
        <v>780</v>
      </c>
      <c r="U22" s="1">
        <f t="shared" si="15"/>
        <v>175</v>
      </c>
      <c r="V22" s="1">
        <f t="shared" si="15"/>
        <v>20</v>
      </c>
      <c r="W22" s="1">
        <f t="shared" si="15"/>
        <v>180</v>
      </c>
      <c r="X22" s="1">
        <f t="shared" si="14"/>
        <v>1867.5</v>
      </c>
      <c r="Y22" s="1">
        <f t="shared" ref="Y22:AA22" si="16">MAX(Y4:Y20)</f>
        <v>3180</v>
      </c>
      <c r="Z22" s="1">
        <f t="shared" si="16"/>
        <v>1800</v>
      </c>
      <c r="AA22" s="1">
        <f t="shared" si="16"/>
        <v>1260</v>
      </c>
      <c r="AB22" s="1">
        <f t="shared" ref="AB22:AC22" si="17">MAX(AB4:AB20)</f>
        <v>1800</v>
      </c>
      <c r="AC22" s="1">
        <f t="shared" si="17"/>
        <v>8658.5</v>
      </c>
    </row>
    <row r="23" spans="1:29" x14ac:dyDescent="0.2">
      <c r="A23" t="s">
        <v>41</v>
      </c>
      <c r="C23" s="2">
        <f>MIN(C4:C20)</f>
        <v>6.9</v>
      </c>
      <c r="D23" s="3">
        <f>MIN(D4:D20)</f>
        <v>29</v>
      </c>
      <c r="E23" s="3">
        <f t="shared" ref="E23:R23" si="18">MIN(E4:E20)</f>
        <v>22</v>
      </c>
      <c r="F23" s="3">
        <f t="shared" si="18"/>
        <v>33</v>
      </c>
      <c r="G23" s="3">
        <f t="shared" si="18"/>
        <v>20</v>
      </c>
      <c r="H23" s="3">
        <f t="shared" si="18"/>
        <v>18</v>
      </c>
      <c r="I23" s="3">
        <f t="shared" si="18"/>
        <v>0</v>
      </c>
      <c r="J23" s="3">
        <f t="shared" si="18"/>
        <v>0</v>
      </c>
      <c r="K23" s="3">
        <f t="shared" si="18"/>
        <v>0</v>
      </c>
      <c r="L23" s="3">
        <f t="shared" si="18"/>
        <v>0</v>
      </c>
      <c r="M23" s="3">
        <f t="shared" si="18"/>
        <v>0</v>
      </c>
      <c r="N23" s="3">
        <f t="shared" si="18"/>
        <v>269.10000000000002</v>
      </c>
      <c r="O23" s="3">
        <f t="shared" si="18"/>
        <v>336</v>
      </c>
      <c r="P23" s="3">
        <f t="shared" si="18"/>
        <v>289.8</v>
      </c>
      <c r="Q23" s="3">
        <f t="shared" si="18"/>
        <v>276</v>
      </c>
      <c r="R23" s="3">
        <f t="shared" si="18"/>
        <v>276</v>
      </c>
      <c r="S23" s="1">
        <f>MIN(S4:S20)</f>
        <v>0</v>
      </c>
      <c r="T23" s="1">
        <f t="shared" ref="T23:W23" si="19">MIN(T4:T20)</f>
        <v>0</v>
      </c>
      <c r="U23" s="1">
        <f t="shared" si="19"/>
        <v>0</v>
      </c>
      <c r="V23" s="1">
        <f t="shared" si="19"/>
        <v>0</v>
      </c>
      <c r="W23" s="1">
        <f t="shared" si="19"/>
        <v>0</v>
      </c>
      <c r="X23" s="1">
        <f t="shared" ref="S23:X23" si="20">MIN(X4:X20)</f>
        <v>269.10000000000002</v>
      </c>
      <c r="Y23" s="1">
        <f t="shared" ref="Y23:AA23" si="21">MIN(Y4:Y20)</f>
        <v>378</v>
      </c>
      <c r="Z23" s="1">
        <f t="shared" si="21"/>
        <v>329.15999999999997</v>
      </c>
      <c r="AA23" s="1">
        <f t="shared" si="21"/>
        <v>276</v>
      </c>
      <c r="AB23" s="1">
        <f t="shared" ref="AB23:AC23" si="22">MIN(AB4:AB20)</f>
        <v>276</v>
      </c>
      <c r="AC23" s="1">
        <f t="shared" si="22"/>
        <v>1755.7</v>
      </c>
    </row>
    <row r="24" spans="1:29" x14ac:dyDescent="0.2">
      <c r="A24" t="s">
        <v>42</v>
      </c>
      <c r="C24" s="2">
        <f>AVERAGE(C4:C20)</f>
        <v>16.95529411764706</v>
      </c>
      <c r="D24" s="3">
        <f>AVERAGE(D4:D20)</f>
        <v>40.882352941176471</v>
      </c>
      <c r="E24" s="3">
        <f t="shared" ref="E24:R24" si="23">AVERAGE(E4:E20)</f>
        <v>45</v>
      </c>
      <c r="F24" s="3">
        <f t="shared" si="23"/>
        <v>41.823529411764703</v>
      </c>
      <c r="G24" s="3">
        <f t="shared" si="23"/>
        <v>35.529411764705884</v>
      </c>
      <c r="H24" s="3">
        <f t="shared" si="23"/>
        <v>37.647058823529413</v>
      </c>
      <c r="I24" s="3">
        <f t="shared" si="23"/>
        <v>2.0588235294117645</v>
      </c>
      <c r="J24" s="3">
        <f t="shared" si="23"/>
        <v>6.0588235294117645</v>
      </c>
      <c r="K24" s="3">
        <f t="shared" si="23"/>
        <v>2.3529411764705883</v>
      </c>
      <c r="L24" s="3">
        <f t="shared" si="23"/>
        <v>5.8823529411764705E-2</v>
      </c>
      <c r="M24" s="3">
        <f t="shared" si="23"/>
        <v>1.3529411764705883</v>
      </c>
      <c r="N24" s="3">
        <f t="shared" si="23"/>
        <v>697.07058823529417</v>
      </c>
      <c r="O24" s="3">
        <f t="shared" si="23"/>
        <v>786.9247058823529</v>
      </c>
      <c r="P24" s="3">
        <f t="shared" si="23"/>
        <v>705.0270588235295</v>
      </c>
      <c r="Q24" s="3">
        <f t="shared" si="23"/>
        <v>562.54705882352948</v>
      </c>
      <c r="R24" s="3">
        <f t="shared" si="23"/>
        <v>631.87647058823541</v>
      </c>
      <c r="S24" s="1">
        <f t="shared" ref="S24:X24" si="24">AVERAGE(S4:S20)</f>
        <v>18.873529411764707</v>
      </c>
      <c r="T24" s="1">
        <f t="shared" ref="T24:W24" si="25">AVERAGE(T4:T20)</f>
        <v>130.35294117647058</v>
      </c>
      <c r="U24" s="1">
        <f t="shared" si="25"/>
        <v>46.117647058823529</v>
      </c>
      <c r="V24" s="1">
        <f t="shared" si="25"/>
        <v>1.1764705882352942</v>
      </c>
      <c r="W24" s="1">
        <f t="shared" si="25"/>
        <v>25.058823529411764</v>
      </c>
      <c r="X24" s="1">
        <f t="shared" si="24"/>
        <v>715.94411764705887</v>
      </c>
      <c r="Y24" s="1">
        <f t="shared" ref="Y24:AA24" si="26">AVERAGE(Y4:Y20)</f>
        <v>917.2776470588235</v>
      </c>
      <c r="Z24" s="1">
        <f t="shared" si="26"/>
        <v>751.14470588235304</v>
      </c>
      <c r="AA24" s="1">
        <f t="shared" si="26"/>
        <v>563.72352941176473</v>
      </c>
      <c r="AB24" s="1">
        <f t="shared" ref="AB24:AC24" si="27">AVERAGE(AB4:AB20)</f>
        <v>656.93529411764712</v>
      </c>
      <c r="AC24" s="1">
        <f t="shared" si="27"/>
        <v>3605.0252941176473</v>
      </c>
    </row>
    <row r="25" spans="1:29" x14ac:dyDescent="0.2">
      <c r="A25" t="s">
        <v>43</v>
      </c>
      <c r="D25">
        <f>SUM(D4:D20)</f>
        <v>695</v>
      </c>
      <c r="E25">
        <f t="shared" ref="E25:R25" si="28">SUM(E4:E20)</f>
        <v>765</v>
      </c>
      <c r="F25">
        <f t="shared" si="28"/>
        <v>711</v>
      </c>
      <c r="G25">
        <f t="shared" si="28"/>
        <v>604</v>
      </c>
      <c r="H25">
        <f t="shared" si="28"/>
        <v>640</v>
      </c>
      <c r="I25">
        <f t="shared" si="28"/>
        <v>35</v>
      </c>
      <c r="J25">
        <f t="shared" si="28"/>
        <v>103</v>
      </c>
      <c r="K25">
        <f t="shared" si="28"/>
        <v>40</v>
      </c>
      <c r="L25">
        <f t="shared" si="28"/>
        <v>1</v>
      </c>
      <c r="M25">
        <f t="shared" si="28"/>
        <v>23</v>
      </c>
      <c r="N25">
        <f t="shared" si="28"/>
        <v>11850.2</v>
      </c>
      <c r="O25">
        <f t="shared" si="28"/>
        <v>13377.72</v>
      </c>
      <c r="P25">
        <f t="shared" si="28"/>
        <v>11985.460000000001</v>
      </c>
      <c r="Q25">
        <f t="shared" si="28"/>
        <v>9563.3000000000011</v>
      </c>
      <c r="R25">
        <f t="shared" si="28"/>
        <v>10741.900000000001</v>
      </c>
      <c r="S25" s="1">
        <f>SUM(S4:S20)</f>
        <v>320.85000000000002</v>
      </c>
      <c r="T25" s="1">
        <f t="shared" ref="T25:W25" si="29">SUM(T4:T20)</f>
        <v>2216</v>
      </c>
      <c r="U25" s="1">
        <f t="shared" si="29"/>
        <v>784</v>
      </c>
      <c r="V25" s="1">
        <f t="shared" si="29"/>
        <v>20</v>
      </c>
      <c r="W25" s="1">
        <f t="shared" si="29"/>
        <v>426</v>
      </c>
      <c r="X25" s="1">
        <f t="shared" ref="S25:X25" si="30">SUM(X4:X20)</f>
        <v>12171.050000000001</v>
      </c>
      <c r="Y25" s="1">
        <f t="shared" ref="Y25:AA25" si="31">SUM(Y4:Y20)</f>
        <v>15593.72</v>
      </c>
      <c r="Z25" s="1">
        <f t="shared" si="31"/>
        <v>12769.460000000001</v>
      </c>
      <c r="AA25" s="1">
        <f t="shared" si="31"/>
        <v>9583.3000000000011</v>
      </c>
      <c r="AB25" s="1">
        <f t="shared" ref="AB25:AC25" si="32">SUM(AB4:AB20)</f>
        <v>11167.900000000001</v>
      </c>
      <c r="AC25" s="1">
        <f t="shared" si="32"/>
        <v>61285.43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Monga</dc:creator>
  <cp:lastModifiedBy>Harsh Monga</cp:lastModifiedBy>
  <dcterms:created xsi:type="dcterms:W3CDTF">2025-04-15T18:20:29Z</dcterms:created>
  <dcterms:modified xsi:type="dcterms:W3CDTF">2025-04-15T19:05:35Z</dcterms:modified>
</cp:coreProperties>
</file>