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https://hmrc.sharepoint.com/teams/GRP045522341/Shared Documents/Growth Creative Reliefs/Support templates/Breakdown &amp; Comp stencils/"/>
    </mc:Choice>
  </mc:AlternateContent>
  <xr:revisionPtr revIDLastSave="267" documentId="8_{2EA572C4-3A5A-4A53-9CDE-0C5985AA47AA}" xr6:coauthVersionLast="47" xr6:coauthVersionMax="47" xr10:uidLastSave="{5D72A8F2-4606-4D0D-988C-9B19B0A684EC}"/>
  <bookViews>
    <workbookView xWindow="13995" yWindow="-16320" windowWidth="29040" windowHeight="15840" activeTab="1" xr2:uid="{00000000-000D-0000-FFFF-FFFF00000000}"/>
  </bookViews>
  <sheets>
    <sheet name="Info Page" sheetId="8" r:id="rId1"/>
    <sheet name="AVEC Computation Stencil" sheetId="5" r:id="rId2"/>
    <sheet name="AVEC Expenditure Breakdown" sheetId="1" r:id="rId3"/>
  </sheets>
  <externalReferences>
    <externalReference r:id="rId4"/>
  </externalReferences>
  <definedNames>
    <definedName name="_xlnm._FilterDatabase" localSheetId="2" hidden="1">'AVEC Expenditure Breakdown'!#REF!</definedName>
    <definedName name="Conditions" localSheetId="1">'[1]Video Game Expenditure'!#REF!</definedName>
    <definedName name="Conditions">'AVEC Expenditure Breakdown'!#REF!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6" i="5" l="1" a="1"/>
  <c r="D36" i="5" s="1"/>
  <c r="E36" i="5" s="1"/>
  <c r="D31" i="5"/>
  <c r="H30" i="5" l="1"/>
  <c r="H31" i="5" s="1"/>
  <c r="G30" i="5"/>
  <c r="G31" i="5" s="1"/>
  <c r="F30" i="5"/>
  <c r="F31" i="5" s="1"/>
  <c r="E30" i="5"/>
  <c r="E31" i="5" s="1"/>
  <c r="H33" i="5"/>
  <c r="E33" i="5"/>
  <c r="F34" i="5" s="1"/>
  <c r="F33" i="5"/>
  <c r="G33" i="5"/>
  <c r="H34" i="5" s="1"/>
  <c r="D33" i="5"/>
  <c r="D35" i="5" s="1"/>
  <c r="G36" i="5"/>
  <c r="F35" i="5" l="1"/>
  <c r="E34" i="5"/>
  <c r="E35" i="5" s="1"/>
  <c r="H35" i="5"/>
  <c r="G34" i="5"/>
  <c r="G35" i="5" s="1"/>
  <c r="H36" i="5"/>
  <c r="F36" i="5"/>
  <c r="D12" i="5"/>
  <c r="D14" i="5" s="1"/>
  <c r="D11" i="5"/>
  <c r="D16" i="5" l="1"/>
  <c r="D21" i="5"/>
  <c r="D22" i="5" l="1"/>
  <c r="D26" i="5"/>
  <c r="D28" i="5" l="1"/>
  <c r="D32" i="5" s="1"/>
  <c r="E27" i="5"/>
  <c r="H21" i="5"/>
  <c r="G21" i="5"/>
  <c r="F21" i="5"/>
  <c r="E21" i="5"/>
  <c r="D23" i="5"/>
  <c r="D25" i="5" s="1"/>
  <c r="H12" i="5"/>
  <c r="G12" i="5"/>
  <c r="F12" i="5"/>
  <c r="E12" i="5"/>
  <c r="E13" i="5"/>
  <c r="E10" i="5"/>
  <c r="E11" i="5" s="1"/>
  <c r="F10" i="5" s="1"/>
  <c r="G22" i="5" l="1"/>
  <c r="G23" i="5" s="1"/>
  <c r="H24" i="5" s="1"/>
  <c r="G26" i="5"/>
  <c r="E22" i="5"/>
  <c r="E26" i="5"/>
  <c r="H22" i="5"/>
  <c r="H23" i="5" s="1"/>
  <c r="H26" i="5"/>
  <c r="F22" i="5"/>
  <c r="F23" i="5" s="1"/>
  <c r="G24" i="5" s="1"/>
  <c r="F26" i="5"/>
  <c r="D37" i="5"/>
  <c r="E14" i="5"/>
  <c r="F13" i="5" s="1"/>
  <c r="F14" i="5" s="1"/>
  <c r="F11" i="5"/>
  <c r="G10" i="5" s="1"/>
  <c r="E23" i="5" l="1"/>
  <c r="G25" i="5"/>
  <c r="G37" i="5" s="1"/>
  <c r="H25" i="5"/>
  <c r="H37" i="5" s="1"/>
  <c r="G27" i="5"/>
  <c r="G28" i="5" s="1"/>
  <c r="G32" i="5" s="1"/>
  <c r="H27" i="5"/>
  <c r="H28" i="5" s="1"/>
  <c r="H32" i="5" s="1"/>
  <c r="E28" i="5"/>
  <c r="E32" i="5" s="1"/>
  <c r="F27" i="5"/>
  <c r="F28" i="5" s="1"/>
  <c r="F32" i="5" s="1"/>
  <c r="E16" i="5"/>
  <c r="E24" i="5"/>
  <c r="F16" i="5"/>
  <c r="G13" i="5"/>
  <c r="G11" i="5"/>
  <c r="H10" i="5" s="1"/>
  <c r="H11" i="5" s="1"/>
  <c r="E25" i="5" l="1"/>
  <c r="E37" i="5" s="1"/>
  <c r="F24" i="5"/>
  <c r="F25" i="5" s="1"/>
  <c r="F37" i="5" s="1"/>
  <c r="G14" i="5"/>
  <c r="G16" i="5" s="1"/>
  <c r="H13" i="5" l="1"/>
  <c r="H14" i="5" s="1"/>
  <c r="H16" i="5" s="1"/>
  <c r="B45" i="1" l="1"/>
  <c r="B47" i="1" s="1"/>
  <c r="C45" i="1"/>
  <c r="C47" i="1" s="1"/>
  <c r="D45" i="1"/>
  <c r="D47" i="1" s="1"/>
  <c r="E45" i="1"/>
  <c r="E47" i="1" s="1"/>
  <c r="F45" i="1"/>
  <c r="F47" i="1" s="1"/>
  <c r="G45" i="1"/>
  <c r="G47" i="1" s="1"/>
  <c r="B1" i="1" l="1"/>
  <c r="E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<sst xmlns="http://schemas.openxmlformats.org/spreadsheetml/2006/main" count="166" uniqueCount="153">
  <si>
    <t>Audio-Visual Expenditure Credit Stencil</t>
  </si>
  <si>
    <t>This stencil covers all production types eligible for the Audio-Visual Expenditure Credit (AVEC): films, TV programmes (including children's) and animations. It does not calculate additional credit for visual effects costs.</t>
  </si>
  <si>
    <t>The Computation &amp; Expenditure Breakdown stencils are designed to help you make your claim and provide the level of detail HMRC require to accurately review the claim in a timely manner.</t>
  </si>
  <si>
    <t>The Computation Stencil requires entries into column D and has explanatory and calculation notes in column I.</t>
  </si>
  <si>
    <t>In the Expenditure Breakdown Stencil please complete the cost headings included in your claim in Column A. Enter the total expenditure in Column B and show your treatment of these costs and any apportionments in the rest of the table. If you have any comments please enter them in column H.</t>
  </si>
  <si>
    <t>Please complete the computation and expenditure breakdown for each production</t>
  </si>
  <si>
    <t xml:space="preserve">Please be aware this document is provided as an aide to ensure you provide sufficient information and to help your claim to be processed quickly. However we may still contact you if HMRC have any queries regarding the claim. </t>
  </si>
  <si>
    <t>The claim for Creative tax relief is self assessment and you should ensure that it is accurate.</t>
  </si>
  <si>
    <t xml:space="preserve">Please see https://www.gov.uk/guidance/corporation-tax-creative-industry-tax-reliefs for further guidance </t>
  </si>
  <si>
    <t>Production Company</t>
  </si>
  <si>
    <t>Production title</t>
  </si>
  <si>
    <t>Production type</t>
  </si>
  <si>
    <t>Accounting period end (APE)</t>
  </si>
  <si>
    <t>Core expenditure excludes amounts unapid within 4 months of the APE</t>
  </si>
  <si>
    <t>Period 1</t>
  </si>
  <si>
    <t>Period 2</t>
  </si>
  <si>
    <t>Period 3</t>
  </si>
  <si>
    <t>Period 4</t>
  </si>
  <si>
    <t>Period 5</t>
  </si>
  <si>
    <t>Ref</t>
  </si>
  <si>
    <t>Computation of taxable profits and Expenditure Credit</t>
  </si>
  <si>
    <t>£</t>
  </si>
  <si>
    <t>Notes</t>
  </si>
  <si>
    <t>Taxable profit</t>
  </si>
  <si>
    <t>TP1</t>
  </si>
  <si>
    <t>Estimated total income from the production</t>
  </si>
  <si>
    <t>TP2</t>
  </si>
  <si>
    <t>Estimated total cost of the production</t>
  </si>
  <si>
    <t>TP3</t>
  </si>
  <si>
    <t>Costs incurred (and represented in work in progress) to date</t>
  </si>
  <si>
    <t>TP4</t>
  </si>
  <si>
    <t>Total costs incurred (and represented in work in progress) at end of previous period</t>
  </si>
  <si>
    <t>TP5</t>
  </si>
  <si>
    <t>Costs brought into account for current period</t>
  </si>
  <si>
    <t>TP3 minus TP4</t>
  </si>
  <si>
    <t>TP6</t>
  </si>
  <si>
    <t>Proportion of estimated total income treated as earned at end of current period</t>
  </si>
  <si>
    <t>TP3/TP2 multiplied by TP1</t>
  </si>
  <si>
    <t>TP7</t>
  </si>
  <si>
    <t>Proportion of estimated total income treated as earned at end of previous period</t>
  </si>
  <si>
    <t>TP8</t>
  </si>
  <si>
    <t>Income brought into account for current period</t>
  </si>
  <si>
    <t>TP6 minus TP7</t>
  </si>
  <si>
    <t>TP9</t>
  </si>
  <si>
    <t>Net corporation tax adjustments</t>
  </si>
  <si>
    <t>Enter net addition as positive &amp; net deduction as negative</t>
  </si>
  <si>
    <t>TP10</t>
  </si>
  <si>
    <t>Profit/loss of current period (before expenditure credit)</t>
  </si>
  <si>
    <t>TP8 minus TP5 plus TP9; if loss enter as minus figure</t>
  </si>
  <si>
    <t>Qualifying expenditure</t>
  </si>
  <si>
    <t>QE1</t>
  </si>
  <si>
    <t>Planned or final total relevant global expenditure</t>
  </si>
  <si>
    <t>Cannot exceed £15 million for an independent film</t>
  </si>
  <si>
    <t>QE2</t>
  </si>
  <si>
    <t>Planned or final total UK relevant global expenditure</t>
  </si>
  <si>
    <t>QE3</t>
  </si>
  <si>
    <t>UK relevant global expenditure incurred to date</t>
  </si>
  <si>
    <t>QE4</t>
  </si>
  <si>
    <t>Non-UK relevant global expenditure incurred to date</t>
  </si>
  <si>
    <t>QE5</t>
  </si>
  <si>
    <t>Total relevant global expenditure incurred to date</t>
  </si>
  <si>
    <t>QE3 plus QE4</t>
  </si>
  <si>
    <t>QE6</t>
  </si>
  <si>
    <t>80% of total relevant global expenditure incurred to date</t>
  </si>
  <si>
    <t>QE5 multipled by 80%</t>
  </si>
  <si>
    <t>QE7</t>
  </si>
  <si>
    <t>Qualifying expenditure incurred to date</t>
  </si>
  <si>
    <t>Lesser of QE3 and QE6</t>
  </si>
  <si>
    <t>QE8</t>
  </si>
  <si>
    <t>Qualifying expenditure incurred at end of previous period</t>
  </si>
  <si>
    <t>QE9</t>
  </si>
  <si>
    <t>Qualifying expenditure for the period</t>
  </si>
  <si>
    <t>QE7 minus QE8</t>
  </si>
  <si>
    <t>Totals for current period</t>
  </si>
  <si>
    <t>CP1</t>
  </si>
  <si>
    <t>CP2</t>
  </si>
  <si>
    <t>Total relevant global expenditure at end of previous period</t>
  </si>
  <si>
    <t>CP3</t>
  </si>
  <si>
    <t>Relevant global expenditure brought into account for current period</t>
  </si>
  <si>
    <t>CP1 minus CP2</t>
  </si>
  <si>
    <t>CP4</t>
  </si>
  <si>
    <t>Total non-core and excluded expenditure incurred to date</t>
  </si>
  <si>
    <t>CP5</t>
  </si>
  <si>
    <t>Total non-core and excluded expenditure at end of previous period</t>
  </si>
  <si>
    <t>CP6</t>
  </si>
  <si>
    <t>Non-core and excluded expenditure brought into account for current period</t>
  </si>
  <si>
    <t>CP4 minus CP5</t>
  </si>
  <si>
    <t>CP7</t>
  </si>
  <si>
    <t>Total expenditure brought into account for current period</t>
  </si>
  <si>
    <t>CP3 plus CP6</t>
  </si>
  <si>
    <t>CP8</t>
  </si>
  <si>
    <t>CP9</t>
  </si>
  <si>
    <t>UK relevant global expenditure at end of previous period</t>
  </si>
  <si>
    <t>CP10</t>
  </si>
  <si>
    <t>UK relevant global expenditure brought into account for current period</t>
  </si>
  <si>
    <t>CP8 minus CP9</t>
  </si>
  <si>
    <t>Expenditure Credit</t>
  </si>
  <si>
    <t>EC1</t>
  </si>
  <si>
    <t>Credit rate (relevant percentage)</t>
  </si>
  <si>
    <t>39% for children's TV programmes and animated films and TV programmes; 53% for independent films; 34% for high-end TV programmes and regular films</t>
  </si>
  <si>
    <t>EC2</t>
  </si>
  <si>
    <t>Expenditure credit for the period</t>
  </si>
  <si>
    <t>QE9 multiplied by EC1</t>
  </si>
  <si>
    <t>NB1</t>
  </si>
  <si>
    <t>You must also complete an Expenditure Credit Redemption stencil or provide equivalent information showing how the amount at EC2 (or the combined total of amounts at EC2, for companies with multiple productions) is to be redeemed. The stencil can be downloaded from the additional information form</t>
  </si>
  <si>
    <t>NB2</t>
  </si>
  <si>
    <t>If you are claiming additional credit for visual effects costs, you must calculate it separately for each period and add it to the amount in EC2.</t>
  </si>
  <si>
    <t>Audio-Visual Expenditure Credit Expenditure Breakdown Stencil</t>
  </si>
  <si>
    <t>Production name</t>
  </si>
  <si>
    <t>Production Period</t>
  </si>
  <si>
    <t>Accounting Period</t>
  </si>
  <si>
    <t>Release date</t>
  </si>
  <si>
    <t>Total Income</t>
  </si>
  <si>
    <t>Expenditure</t>
  </si>
  <si>
    <t>Total expenditure</t>
  </si>
  <si>
    <t>Non Core Expenditure</t>
  </si>
  <si>
    <t>Total Core Expenditure</t>
  </si>
  <si>
    <t>Total UK Core Expenditure</t>
  </si>
  <si>
    <t>Total Non UK Core Expenditure</t>
  </si>
  <si>
    <t xml:space="preserve">Apportionment basis </t>
  </si>
  <si>
    <t>Comments</t>
  </si>
  <si>
    <t>Development Stage- Pre Green Light</t>
  </si>
  <si>
    <t>Examples include:</t>
  </si>
  <si>
    <t>Script</t>
  </si>
  <si>
    <t>Production Stage- Including Pre Production &amp; Principal Photography</t>
  </si>
  <si>
    <t>Producer</t>
  </si>
  <si>
    <t>Director</t>
  </si>
  <si>
    <t>Camera</t>
  </si>
  <si>
    <t>Production Sound</t>
  </si>
  <si>
    <t>Location</t>
  </si>
  <si>
    <t>Cast</t>
  </si>
  <si>
    <t>Art work</t>
  </si>
  <si>
    <t>Post Production</t>
  </si>
  <si>
    <t>Post Production Sound</t>
  </si>
  <si>
    <t>VFX</t>
  </si>
  <si>
    <t>SFX</t>
  </si>
  <si>
    <t>Post release Stage - Normally considered Non Core Expenditure</t>
  </si>
  <si>
    <t>E&amp;O insurance</t>
  </si>
  <si>
    <t>Entertainment</t>
  </si>
  <si>
    <t>Gifts</t>
  </si>
  <si>
    <t>Wrap Party</t>
  </si>
  <si>
    <t>The following items are normally considered non core expenditure. Please provide comments otherwise</t>
  </si>
  <si>
    <t>Marketing</t>
  </si>
  <si>
    <t>Distribution</t>
  </si>
  <si>
    <t>Financing</t>
  </si>
  <si>
    <t>Publicity</t>
  </si>
  <si>
    <t>Accountancy - Making the claim and filing the return</t>
  </si>
  <si>
    <t>Total</t>
  </si>
  <si>
    <t>Minus Expenditure not paid 4 months after APE</t>
  </si>
  <si>
    <t>NB: Please note Total Core Expenditure + Total Non Core Expenditure should equal Total Expenditure. Please provide an explanation if this is not the case</t>
  </si>
  <si>
    <t>NB: Total Core Expenditure should equal Total UK Core + Total Non UK Core Expenditure</t>
  </si>
  <si>
    <t>NB: Expenditure not paid within 4 months of the accounting period end cannot be included in the claim.</t>
  </si>
  <si>
    <t>Film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</si>
</sst>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name val="Calibri"/>
      <family val="2"/>
      <scheme val="minor"/>
    </font>
    <font>
      <u/>
      <sz val="16"/>
      <color theme="1"/>
      <name val="Calibri"/>
      <family val="2"/>
      <scheme val="minor"/>
    </font>
    <font>
      <u/>
      <sz val="11"/>
      <color theme="1"/>
      <name val="Calibri"/>
      <family val="2"/>
      <scheme val="minor"/>
    </font>
    <font>
      <sz val="11"/>
      <color rgb="FFFF0000"/>
      <name val="Calibri"/>
      <family val="2"/>
      <scheme val="minor"/>
    </font>
    <font>
      <b/>
      <sz val="11"/>
      <name val="Calibri"/>
      <family val="2"/>
      <scheme val="minor"/>
    </font>
    <font>
      <sz val="12"/>
      <color theme="1"/>
      <name val="Calibri"/>
      <family val="2"/>
      <scheme val="minor"/>
    </font>
    <font>
      <u/>
      <sz val="11"/>
      <color theme="10"/>
      <name val="Calibri"/>
      <family val="2"/>
      <scheme val="minor"/>
    </font>
    <font>
      <sz val="8"/>
      <name val="Calibri"/>
      <family val="2"/>
      <scheme val="minor"/>
    </font>
    <font>
      <sz val="12"/>
      <name val="Calibri"/>
      <family val="2"/>
      <scheme val="minor"/>
    </font>
    <font>
      <b/>
      <sz val="12"/>
      <color theme="1"/>
      <name val="Calibri"/>
      <family val="2"/>
      <scheme val="minor"/>
    </font>
    <font>
      <u/>
      <sz val="12"/>
      <color theme="1"/>
      <name val="Calibri"/>
      <family val="2"/>
      <scheme val="minor"/>
    </font>
    <font>
      <b/>
      <u/>
      <sz val="1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2" tint="-9.9978637043366805E-2"/>
        <bgColor indexed="64"/>
      </patternFill>
    </fill>
  </fills>
  <borders count="29">
    <border>
      <left/>
      <right/>
      <top/>
      <bottom/>
      <diagonal/>
    </border>
    <border>
      <left style="thin">
        <color theme="4" tint="0.39997558519241921"/>
      </left>
      <right/>
      <top style="thin">
        <color theme="4" tint="0.39997558519241921"/>
      </top>
      <bottom style="thin">
        <color theme="4" tint="0.39997558519241921"/>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style="thin">
        <color auto="1"/>
      </top>
      <bottom/>
      <diagonal/>
    </border>
    <border>
      <left/>
      <right style="medium">
        <color indexed="64"/>
      </right>
      <top style="thin">
        <color auto="1"/>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auto="1"/>
      </right>
      <top/>
      <bottom/>
      <diagonal/>
    </border>
    <border>
      <left style="medium">
        <color indexed="64"/>
      </left>
      <right style="thin">
        <color indexed="64"/>
      </right>
      <top/>
      <bottom style="medium">
        <color indexed="64"/>
      </bottom>
      <diagonal/>
    </border>
  </borders>
  <cellStyleXfs count="2">
    <xf numFmtId="0" fontId="0" fillId="0" borderId="0"/>
    <xf numFmtId="0" fontId="8" fillId="0" borderId="0" applyNumberFormat="0" applyFill="0" applyBorder="0" applyAlignment="0" applyProtection="0"/>
  </cellStyleXfs>
  <cellXfs count="96">
    <xf numFmtId="0" fontId="0" fillId="0" borderId="0" xfId="0"/>
    <xf numFmtId="0" fontId="0" fillId="0" borderId="1" xfId="0" applyBorder="1"/>
    <xf numFmtId="0" fontId="0" fillId="0" borderId="7" xfId="0" applyBorder="1"/>
    <xf numFmtId="0" fontId="0" fillId="4" borderId="7" xfId="0" applyFill="1" applyBorder="1" applyProtection="1">
      <protection hidden="1"/>
    </xf>
    <xf numFmtId="0" fontId="0" fillId="4" borderId="0" xfId="0" applyFill="1" applyProtection="1">
      <protection hidden="1"/>
    </xf>
    <xf numFmtId="0" fontId="0" fillId="4" borderId="5" xfId="0" applyFill="1" applyBorder="1" applyProtection="1">
      <protection hidden="1"/>
    </xf>
    <xf numFmtId="0" fontId="0" fillId="0" borderId="0" xfId="0" applyProtection="1">
      <protection hidden="1"/>
    </xf>
    <xf numFmtId="0" fontId="7" fillId="2" borderId="0" xfId="0" applyFont="1" applyFill="1" applyProtection="1">
      <protection hidden="1"/>
    </xf>
    <xf numFmtId="0" fontId="7" fillId="2" borderId="0" xfId="0" applyFont="1" applyFill="1" applyAlignment="1" applyProtection="1">
      <alignment horizontal="left" vertical="top"/>
      <protection hidden="1"/>
    </xf>
    <xf numFmtId="0" fontId="0" fillId="2" borderId="5" xfId="0" applyFill="1" applyBorder="1" applyProtection="1">
      <protection hidden="1"/>
    </xf>
    <xf numFmtId="0" fontId="7" fillId="2" borderId="9" xfId="0" applyFont="1" applyFill="1" applyBorder="1" applyAlignment="1" applyProtection="1">
      <alignment horizontal="left" vertical="top"/>
      <protection hidden="1"/>
    </xf>
    <xf numFmtId="0" fontId="7" fillId="2" borderId="9" xfId="0" applyFont="1" applyFill="1" applyBorder="1" applyProtection="1">
      <protection hidden="1"/>
    </xf>
    <xf numFmtId="0" fontId="7" fillId="2" borderId="10" xfId="0" applyFont="1" applyFill="1" applyBorder="1" applyAlignment="1" applyProtection="1">
      <alignment horizontal="left" vertical="top"/>
      <protection hidden="1"/>
    </xf>
    <xf numFmtId="0" fontId="7" fillId="2" borderId="11" xfId="0" applyFont="1" applyFill="1" applyBorder="1" applyProtection="1">
      <protection hidden="1"/>
    </xf>
    <xf numFmtId="0" fontId="7" fillId="0" borderId="0" xfId="0" applyFont="1" applyProtection="1">
      <protection hidden="1"/>
    </xf>
    <xf numFmtId="0" fontId="0" fillId="2" borderId="12" xfId="0" applyFill="1" applyBorder="1" applyProtection="1">
      <protection hidden="1"/>
    </xf>
    <xf numFmtId="0" fontId="0" fillId="0" borderId="0" xfId="0" applyProtection="1">
      <protection locked="0"/>
    </xf>
    <xf numFmtId="0" fontId="0" fillId="0" borderId="2" xfId="0" applyBorder="1" applyProtection="1">
      <protection locked="0"/>
    </xf>
    <xf numFmtId="0" fontId="8" fillId="0" borderId="7" xfId="1" applyBorder="1" applyProtection="1"/>
    <xf numFmtId="0" fontId="7" fillId="0" borderId="0" xfId="0" applyFont="1" applyProtection="1">
      <protection locked="0"/>
    </xf>
    <xf numFmtId="0" fontId="7" fillId="0" borderId="0" xfId="0" applyFont="1" applyAlignment="1" applyProtection="1">
      <alignment vertical="top"/>
      <protection locked="0"/>
    </xf>
    <xf numFmtId="0" fontId="7" fillId="0" borderId="4" xfId="0" applyFont="1" applyBorder="1" applyAlignment="1" applyProtection="1">
      <alignment horizontal="center"/>
      <protection locked="0"/>
    </xf>
    <xf numFmtId="0" fontId="7" fillId="0" borderId="4" xfId="0" applyFont="1" applyBorder="1" applyProtection="1">
      <protection locked="0"/>
    </xf>
    <xf numFmtId="4" fontId="7" fillId="5" borderId="4" xfId="0" applyNumberFormat="1" applyFont="1" applyFill="1" applyBorder="1" applyProtection="1">
      <protection locked="0"/>
    </xf>
    <xf numFmtId="0" fontId="12" fillId="0" borderId="4" xfId="0" applyFont="1" applyBorder="1" applyProtection="1">
      <protection locked="0"/>
    </xf>
    <xf numFmtId="4" fontId="7" fillId="5" borderId="4" xfId="0" applyNumberFormat="1" applyFont="1" applyFill="1" applyBorder="1" applyProtection="1">
      <protection hidden="1"/>
    </xf>
    <xf numFmtId="0" fontId="11" fillId="0" borderId="4" xfId="0" applyFont="1" applyBorder="1" applyProtection="1">
      <protection locked="0"/>
    </xf>
    <xf numFmtId="4" fontId="7" fillId="6" borderId="4" xfId="0" applyNumberFormat="1" applyFont="1" applyFill="1" applyBorder="1" applyProtection="1">
      <protection locked="0"/>
    </xf>
    <xf numFmtId="4" fontId="7" fillId="6" borderId="4" xfId="0" applyNumberFormat="1" applyFont="1" applyFill="1" applyBorder="1" applyProtection="1">
      <protection hidden="1"/>
    </xf>
    <xf numFmtId="0" fontId="11" fillId="0" borderId="0" xfId="0" applyFont="1" applyAlignment="1" applyProtection="1">
      <alignment horizontal="center" vertical="center" textRotation="90"/>
      <protection locked="0"/>
    </xf>
    <xf numFmtId="0" fontId="11" fillId="3" borderId="15" xfId="0" applyFont="1" applyFill="1" applyBorder="1" applyAlignment="1" applyProtection="1">
      <alignment horizontal="center"/>
      <protection locked="0"/>
    </xf>
    <xf numFmtId="0" fontId="11" fillId="3" borderId="15" xfId="0" applyFont="1" applyFill="1" applyBorder="1" applyProtection="1">
      <protection locked="0"/>
    </xf>
    <xf numFmtId="0" fontId="0" fillId="0" borderId="19" xfId="0" applyBorder="1"/>
    <xf numFmtId="2" fontId="0" fillId="0" borderId="20" xfId="0" applyNumberFormat="1" applyBorder="1"/>
    <xf numFmtId="0" fontId="0" fillId="0" borderId="20" xfId="0" applyBorder="1"/>
    <xf numFmtId="0" fontId="0" fillId="0" borderId="21" xfId="0" applyBorder="1"/>
    <xf numFmtId="0" fontId="0" fillId="4" borderId="0" xfId="0" applyFill="1" applyProtection="1">
      <protection locked="0"/>
    </xf>
    <xf numFmtId="0" fontId="0" fillId="4" borderId="2" xfId="0" applyFill="1" applyBorder="1" applyProtection="1">
      <protection locked="0"/>
    </xf>
    <xf numFmtId="0" fontId="0" fillId="0" borderId="24" xfId="0" applyBorder="1"/>
    <xf numFmtId="0" fontId="0" fillId="0" borderId="25" xfId="0" applyBorder="1" applyProtection="1">
      <protection locked="0"/>
    </xf>
    <xf numFmtId="0" fontId="0" fillId="0" borderId="3" xfId="0" applyBorder="1" applyProtection="1">
      <protection locked="0"/>
    </xf>
    <xf numFmtId="0" fontId="0" fillId="0" borderId="26" xfId="0" applyBorder="1" applyProtection="1">
      <protection locked="0"/>
    </xf>
    <xf numFmtId="0" fontId="4" fillId="0" borderId="27" xfId="0" applyFont="1" applyBorder="1" applyProtection="1">
      <protection locked="0"/>
    </xf>
    <xf numFmtId="2" fontId="0" fillId="0" borderId="0" xfId="0" applyNumberFormat="1" applyProtection="1">
      <protection locked="0"/>
    </xf>
    <xf numFmtId="0" fontId="0" fillId="0" borderId="27" xfId="0" applyBorder="1" applyProtection="1">
      <protection locked="0"/>
    </xf>
    <xf numFmtId="0" fontId="4" fillId="0" borderId="27" xfId="0" applyFont="1" applyBorder="1" applyAlignment="1" applyProtection="1">
      <alignment wrapText="1"/>
      <protection locked="0"/>
    </xf>
    <xf numFmtId="0" fontId="1" fillId="0" borderId="27" xfId="0" applyFont="1" applyBorder="1" applyProtection="1">
      <protection locked="0"/>
    </xf>
    <xf numFmtId="0" fontId="5" fillId="2" borderId="0" xfId="0" applyFont="1" applyFill="1" applyProtection="1">
      <protection locked="0"/>
    </xf>
    <xf numFmtId="0" fontId="5" fillId="2" borderId="0" xfId="0" applyFont="1" applyFill="1" applyAlignment="1" applyProtection="1">
      <alignment vertical="center" wrapText="1"/>
      <protection locked="0"/>
    </xf>
    <xf numFmtId="0" fontId="13" fillId="0" borderId="27" xfId="0" applyFont="1" applyBorder="1" applyAlignment="1" applyProtection="1">
      <alignment wrapText="1"/>
      <protection locked="0"/>
    </xf>
    <xf numFmtId="0" fontId="10" fillId="2" borderId="9" xfId="0" applyFont="1" applyFill="1" applyBorder="1" applyProtection="1">
      <protection hidden="1"/>
    </xf>
    <xf numFmtId="0" fontId="0" fillId="7" borderId="28" xfId="0" applyFill="1" applyBorder="1" applyProtection="1">
      <protection hidden="1"/>
    </xf>
    <xf numFmtId="2" fontId="0" fillId="7" borderId="3" xfId="0" applyNumberFormat="1" applyFill="1" applyBorder="1" applyProtection="1">
      <protection hidden="1"/>
    </xf>
    <xf numFmtId="0" fontId="0" fillId="7" borderId="26" xfId="0" applyFill="1" applyBorder="1" applyProtection="1">
      <protection hidden="1"/>
    </xf>
    <xf numFmtId="0" fontId="6" fillId="7" borderId="28" xfId="0" applyFont="1" applyFill="1" applyBorder="1" applyProtection="1">
      <protection hidden="1"/>
    </xf>
    <xf numFmtId="2" fontId="6" fillId="7" borderId="3" xfId="0" applyNumberFormat="1" applyFont="1" applyFill="1" applyBorder="1" applyProtection="1">
      <protection hidden="1"/>
    </xf>
    <xf numFmtId="2" fontId="6" fillId="7" borderId="26" xfId="0" applyNumberFormat="1" applyFont="1" applyFill="1" applyBorder="1" applyProtection="1">
      <protection hidden="1"/>
    </xf>
    <xf numFmtId="0" fontId="2" fillId="7" borderId="27" xfId="0" applyFont="1" applyFill="1" applyBorder="1" applyProtection="1">
      <protection hidden="1"/>
    </xf>
    <xf numFmtId="0" fontId="2" fillId="7" borderId="0" xfId="0" applyFont="1" applyFill="1" applyProtection="1">
      <protection hidden="1"/>
    </xf>
    <xf numFmtId="0" fontId="2" fillId="7" borderId="2" xfId="0" applyFont="1" applyFill="1" applyBorder="1" applyProtection="1">
      <protection hidden="1"/>
    </xf>
    <xf numFmtId="0" fontId="2" fillId="7" borderId="23" xfId="0" applyFont="1" applyFill="1" applyBorder="1"/>
    <xf numFmtId="0" fontId="7" fillId="8" borderId="8" xfId="0" applyFont="1" applyFill="1" applyBorder="1" applyAlignment="1" applyProtection="1">
      <alignment horizontal="center"/>
      <protection locked="0"/>
    </xf>
    <xf numFmtId="0" fontId="7" fillId="8" borderId="5" xfId="0" applyFont="1" applyFill="1" applyBorder="1" applyAlignment="1" applyProtection="1">
      <alignment horizontal="center"/>
      <protection locked="0"/>
    </xf>
    <xf numFmtId="0" fontId="7" fillId="8" borderId="4" xfId="0" applyFont="1" applyFill="1" applyBorder="1" applyProtection="1">
      <protection locked="0"/>
    </xf>
    <xf numFmtId="0" fontId="7" fillId="8" borderId="10" xfId="0" applyFont="1" applyFill="1" applyBorder="1" applyProtection="1">
      <protection locked="0"/>
    </xf>
    <xf numFmtId="0" fontId="7" fillId="8" borderId="11" xfId="0" applyFont="1" applyFill="1" applyBorder="1" applyAlignment="1" applyProtection="1">
      <alignment horizontal="center"/>
      <protection locked="0"/>
    </xf>
    <xf numFmtId="0" fontId="7" fillId="8" borderId="12" xfId="0" applyFont="1" applyFill="1" applyBorder="1" applyProtection="1">
      <protection locked="0"/>
    </xf>
    <xf numFmtId="0" fontId="7" fillId="8" borderId="0" xfId="0" applyFont="1" applyFill="1" applyProtection="1">
      <protection locked="0"/>
    </xf>
    <xf numFmtId="9" fontId="7" fillId="6" borderId="4" xfId="0" quotePrefix="1" applyNumberFormat="1" applyFont="1" applyFill="1" applyBorder="1" applyProtection="1">
      <protection hidden="1"/>
    </xf>
    <xf numFmtId="9" fontId="7" fillId="6" borderId="4" xfId="0" applyNumberFormat="1" applyFont="1" applyFill="1" applyBorder="1" applyProtection="1">
      <protection hidden="1"/>
    </xf>
    <xf numFmtId="2" fontId="7" fillId="6" borderId="4" xfId="0" applyNumberFormat="1" applyFont="1" applyFill="1" applyBorder="1" applyProtection="1">
      <protection hidden="1"/>
    </xf>
    <xf numFmtId="0" fontId="7" fillId="0" borderId="4" xfId="0" applyFont="1" applyBorder="1" applyAlignment="1" applyProtection="1">
      <alignment wrapText="1"/>
      <protection locked="0"/>
    </xf>
    <xf numFmtId="0" fontId="7" fillId="0" borderId="0" xfId="0" applyFont="1"/>
    <xf numFmtId="0" fontId="3" fillId="4" borderId="6" xfId="0" applyFont="1" applyFill="1" applyBorder="1" applyAlignment="1" applyProtection="1">
      <alignment horizontal="center" vertical="top"/>
      <protection hidden="1"/>
    </xf>
    <xf numFmtId="0" fontId="3" fillId="4" borderId="7" xfId="0" applyFont="1" applyFill="1" applyBorder="1" applyAlignment="1" applyProtection="1">
      <alignment horizontal="center" vertical="top"/>
      <protection hidden="1"/>
    </xf>
    <xf numFmtId="0" fontId="10" fillId="0" borderId="0" xfId="1" applyFont="1" applyFill="1" applyAlignment="1" applyProtection="1">
      <alignment vertical="center" wrapText="1"/>
      <protection locked="0"/>
    </xf>
    <xf numFmtId="0" fontId="7" fillId="8" borderId="6" xfId="0" applyFont="1" applyFill="1" applyBorder="1" applyAlignment="1">
      <alignment horizontal="center"/>
    </xf>
    <xf numFmtId="0" fontId="7" fillId="8" borderId="7" xfId="0" applyFont="1" applyFill="1" applyBorder="1" applyAlignment="1">
      <alignment horizontal="center"/>
    </xf>
    <xf numFmtId="0" fontId="7" fillId="8" borderId="8" xfId="0" applyFont="1" applyFill="1" applyBorder="1" applyAlignment="1">
      <alignment horizontal="center"/>
    </xf>
    <xf numFmtId="0" fontId="7" fillId="8" borderId="9" xfId="0" applyFont="1" applyFill="1" applyBorder="1" applyAlignment="1">
      <alignment horizontal="center"/>
    </xf>
    <xf numFmtId="0" fontId="7" fillId="8" borderId="0" xfId="0" applyFont="1" applyFill="1" applyAlignment="1">
      <alignment horizontal="center"/>
    </xf>
    <xf numFmtId="0" fontId="7" fillId="8" borderId="5" xfId="0" applyFont="1" applyFill="1" applyBorder="1" applyAlignment="1">
      <alignment horizontal="center"/>
    </xf>
    <xf numFmtId="0" fontId="11" fillId="5" borderId="13" xfId="0" applyFont="1" applyFill="1" applyBorder="1" applyAlignment="1" applyProtection="1">
      <alignment horizontal="center" vertical="center" wrapText="1"/>
      <protection locked="0"/>
    </xf>
    <xf numFmtId="0" fontId="11" fillId="5" borderId="14" xfId="0" applyFont="1" applyFill="1" applyBorder="1" applyAlignment="1" applyProtection="1">
      <alignment horizontal="center" vertical="center" wrapText="1"/>
      <protection locked="0"/>
    </xf>
    <xf numFmtId="0" fontId="11" fillId="5" borderId="4" xfId="0" applyFont="1" applyFill="1" applyBorder="1" applyAlignment="1" applyProtection="1">
      <alignment horizontal="center" vertical="center" wrapText="1"/>
      <protection locked="0"/>
    </xf>
    <xf numFmtId="0" fontId="11" fillId="6" borderId="13" xfId="0" applyFont="1" applyFill="1" applyBorder="1" applyAlignment="1" applyProtection="1">
      <alignment horizontal="center" vertical="center" wrapText="1"/>
      <protection locked="0"/>
    </xf>
    <xf numFmtId="0" fontId="11" fillId="6" borderId="14" xfId="0" applyFont="1" applyFill="1" applyBorder="1" applyAlignment="1" applyProtection="1">
      <alignment horizontal="center" vertical="center" wrapText="1"/>
      <protection locked="0"/>
    </xf>
    <xf numFmtId="0" fontId="11" fillId="6" borderId="15" xfId="0" applyFont="1" applyFill="1" applyBorder="1" applyAlignment="1" applyProtection="1">
      <alignment horizontal="center" vertical="center" wrapText="1"/>
      <protection locked="0"/>
    </xf>
    <xf numFmtId="0" fontId="7" fillId="8" borderId="16" xfId="0" applyFont="1" applyFill="1" applyBorder="1" applyAlignment="1" applyProtection="1">
      <alignment horizontal="center"/>
      <protection locked="0"/>
    </xf>
    <xf numFmtId="0" fontId="7" fillId="8" borderId="17" xfId="0" applyFont="1" applyFill="1" applyBorder="1" applyAlignment="1" applyProtection="1">
      <alignment horizontal="center"/>
      <protection locked="0"/>
    </xf>
    <xf numFmtId="0" fontId="7" fillId="8" borderId="18" xfId="0" applyFont="1" applyFill="1" applyBorder="1" applyAlignment="1" applyProtection="1">
      <alignment horizontal="center"/>
      <protection locked="0"/>
    </xf>
    <xf numFmtId="0" fontId="0" fillId="4" borderId="0" xfId="0" applyFill="1" applyAlignment="1" applyProtection="1">
      <alignment horizontal="left"/>
      <protection locked="0"/>
    </xf>
    <xf numFmtId="0" fontId="0" fillId="4" borderId="11" xfId="0" applyFill="1" applyBorder="1" applyAlignment="1" applyProtection="1">
      <alignment horizontal="left"/>
      <protection locked="0"/>
    </xf>
    <xf numFmtId="0" fontId="3" fillId="4" borderId="22" xfId="0" applyFont="1" applyFill="1" applyBorder="1" applyAlignment="1" applyProtection="1">
      <alignment horizontal="center"/>
      <protection hidden="1"/>
    </xf>
    <xf numFmtId="0" fontId="3" fillId="4" borderId="0" xfId="0" applyFont="1" applyFill="1" applyAlignment="1" applyProtection="1">
      <alignment horizontal="center"/>
      <protection hidden="1"/>
    </xf>
    <xf numFmtId="0" fontId="3" fillId="4" borderId="2" xfId="0" applyFont="1" applyFill="1" applyBorder="1" applyAlignment="1" applyProtection="1">
      <alignment horizontal="center"/>
      <protection hidden="1"/>
    </xf>
  </cellXfs>
  <cellStyles count="2">
    <cellStyle name="Hyperlink" xfId="1" builtinId="8"/>
    <cellStyle name="Normal" xfId="0" builtinId="0"/>
  </cellStyles>
  <dxfs count="35">
    <dxf>
      <fill>
        <patternFill patternType="solid">
          <fgColor indexed="64"/>
          <bgColor theme="9" tint="0.59999389629810485"/>
        </patternFill>
      </fill>
      <border diagonalUp="0" diagonalDown="0" outline="0">
        <left/>
        <right style="medium">
          <color indexed="64"/>
        </right>
        <top/>
        <bottom style="medium">
          <color indexed="64"/>
        </bottom>
      </border>
      <protection locked="1" hidden="1"/>
    </dxf>
    <dxf>
      <protection locked="0" hidden="0"/>
    </dxf>
    <dxf>
      <numFmt numFmtId="2" formatCode="0.00"/>
      <fill>
        <patternFill patternType="solid">
          <fgColor indexed="64"/>
          <bgColor theme="9" tint="0.59999389629810485"/>
        </patternFill>
      </fill>
      <border diagonalUp="0" diagonalDown="0" outline="0">
        <left/>
        <right/>
        <top/>
        <bottom style="medium">
          <color indexed="64"/>
        </bottom>
      </border>
      <protection locked="1" hidden="1"/>
    </dxf>
    <dxf>
      <protection locked="0" hidden="0"/>
    </dxf>
    <dxf>
      <numFmt numFmtId="2" formatCode="0.00"/>
      <fill>
        <patternFill patternType="solid">
          <fgColor indexed="64"/>
          <bgColor theme="9" tint="0.59999389629810485"/>
        </patternFill>
      </fill>
      <border diagonalUp="0" diagonalDown="0" outline="0">
        <left/>
        <right/>
        <top/>
        <bottom style="medium">
          <color indexed="64"/>
        </bottom>
      </border>
      <protection locked="1" hidden="1"/>
    </dxf>
    <dxf>
      <protection locked="0" hidden="0"/>
    </dxf>
    <dxf>
      <numFmt numFmtId="2" formatCode="0.00"/>
      <fill>
        <patternFill patternType="solid">
          <fgColor indexed="64"/>
          <bgColor theme="9" tint="0.59999389629810485"/>
        </patternFill>
      </fill>
      <border diagonalUp="0" diagonalDown="0" outline="0">
        <left/>
        <right/>
        <top/>
        <bottom style="medium">
          <color indexed="64"/>
        </bottom>
      </border>
      <protection locked="1" hidden="1"/>
    </dxf>
    <dxf>
      <protection locked="0" hidden="0"/>
    </dxf>
    <dxf>
      <numFmt numFmtId="2" formatCode="0.00"/>
      <fill>
        <patternFill patternType="solid">
          <fgColor indexed="64"/>
          <bgColor theme="9" tint="0.59999389629810485"/>
        </patternFill>
      </fill>
      <border diagonalUp="0" diagonalDown="0" outline="0">
        <left/>
        <right/>
        <top/>
        <bottom style="medium">
          <color indexed="64"/>
        </bottom>
      </border>
      <protection locked="1" hidden="1"/>
    </dxf>
    <dxf>
      <protection locked="0" hidden="0"/>
    </dxf>
    <dxf>
      <numFmt numFmtId="2" formatCode="0.00"/>
      <fill>
        <patternFill patternType="solid">
          <fgColor indexed="64"/>
          <bgColor theme="9" tint="0.59999389629810485"/>
        </patternFill>
      </fill>
      <border diagonalUp="0" diagonalDown="0" outline="0">
        <left/>
        <right/>
        <top/>
        <bottom style="medium">
          <color indexed="64"/>
        </bottom>
      </border>
      <protection locked="1" hidden="1"/>
    </dxf>
    <dxf>
      <protection locked="0" hidden="0"/>
    </dxf>
    <dxf>
      <numFmt numFmtId="2" formatCode="0.00"/>
      <fill>
        <patternFill patternType="solid">
          <fgColor indexed="64"/>
          <bgColor theme="9" tint="0.59999389629810485"/>
        </patternFill>
      </fill>
      <border diagonalUp="0" diagonalDown="0" outline="0">
        <left/>
        <right/>
        <top/>
        <bottom style="medium">
          <color indexed="64"/>
        </bottom>
      </border>
      <protection locked="1" hidden="1"/>
    </dxf>
    <dxf>
      <protection locked="0" hidden="0"/>
    </dxf>
    <dxf>
      <fill>
        <patternFill patternType="solid">
          <fgColor indexed="64"/>
          <bgColor theme="9" tint="0.59999389629810485"/>
        </patternFill>
      </fill>
      <border diagonalUp="0" diagonalDown="0" outline="0">
        <left style="medium">
          <color indexed="64"/>
        </left>
        <right style="thin">
          <color indexed="64"/>
        </right>
        <top/>
        <bottom style="medium">
          <color indexed="64"/>
        </bottom>
      </border>
      <protection locked="1" hidden="1"/>
    </dxf>
    <dxf>
      <border diagonalUp="0" diagonalDown="0">
        <left style="thin">
          <color indexed="64"/>
        </left>
        <right style="thin">
          <color indexed="64"/>
        </right>
        <top/>
        <bottom/>
        <vertical/>
        <horizontal/>
      </border>
      <protection locked="0" hidden="0"/>
    </dxf>
    <dxf>
      <fill>
        <patternFill patternType="solid">
          <fgColor indexed="64"/>
          <bgColor theme="9" tint="0.59999389629810485"/>
        </patternFill>
      </fill>
      <protection locked="1" hidden="1"/>
    </dxf>
    <dxf>
      <protection locked="0" hidden="0"/>
    </dxf>
    <dxf>
      <font>
        <strike val="0"/>
        <outline val="0"/>
        <shadow val="0"/>
        <u val="none"/>
        <vertAlign val="baseline"/>
        <sz val="11"/>
        <color auto="1"/>
        <name val="Calibri"/>
        <scheme val="minor"/>
      </font>
      <fill>
        <patternFill patternType="solid">
          <fgColor indexed="64"/>
          <bgColor theme="9" tint="0.59999389629810485"/>
        </patternFill>
      </fill>
      <protection locked="1" hidden="1"/>
    </dxf>
    <dxf>
      <protection locked="0" hidden="0"/>
    </dxf>
    <dxf>
      <protection locked="1" hidden="0"/>
    </dxf>
    <dxf>
      <protection locked="0" hidden="0"/>
    </dxf>
    <dxf>
      <font>
        <strike val="0"/>
        <outline val="0"/>
        <shadow val="0"/>
        <u val="none"/>
        <vertAlign val="baseline"/>
        <sz val="11"/>
        <color auto="1"/>
        <name val="Calibri"/>
        <scheme val="minor"/>
      </font>
      <fill>
        <patternFill patternType="solid">
          <fgColor indexed="64"/>
          <bgColor theme="9" tint="0.59999389629810485"/>
        </patternFill>
      </fill>
      <protection locked="1" hidden="0"/>
    </dxf>
    <dxf>
      <fill>
        <patternFill>
          <bgColor rgb="FFFF0000"/>
        </patternFill>
      </fill>
    </dxf>
    <dxf>
      <fill>
        <patternFill>
          <bgColor rgb="FFFF0000"/>
        </patternFill>
      </fill>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7209376\Desktop\Factsheets\New%20folder\V3\Video%20Game%20Relief%20Expenditure%20Breakdown%20V3.1%20BFI%20Checklist%20&amp;%20Algo%20Com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ideo Game Tax Relief Stencil"/>
      <sheetName val="Video Game Tax Relief Checklist"/>
      <sheetName val="Video Game Computation Stencil"/>
      <sheetName val="Video Game Expenditure"/>
    </sheetNames>
    <sheetDataSet>
      <sheetData sheetId="0"/>
      <sheetData sheetId="1"/>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5:A6" headerRowDxfId="22" dataDxfId="21" totalsRowDxfId="20">
  <autoFilter ref="A5:A6" xr:uid="{00000000-0009-0000-0100-000003000000}">
    <filterColumn colId="0" hiddenButton="1"/>
  </autoFilter>
  <tableColumns count="1">
    <tableColumn id="1" xr3:uid="{00000000-0010-0000-0000-000001000000}" name="Total Income" totalsRowLabel="Total" dataDxfId="19"/>
  </tableColumns>
  <tableStyleInfo name="TableStyleLight2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7:H45" totalsRowCount="1" headerRowDxfId="18" dataDxfId="17" totalsRowDxfId="16">
  <autoFilter ref="A7:H44"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100-000001000000}" name="Expenditure" totalsRowLabel="Total" dataDxfId="15" totalsRowDxfId="14"/>
    <tableColumn id="2" xr3:uid="{00000000-0010-0000-0100-000002000000}" name="Total expenditure" totalsRowFunction="sum" dataDxfId="13" totalsRowDxfId="12"/>
    <tableColumn id="4" xr3:uid="{00000000-0010-0000-0100-000004000000}" name="Non Core Expenditure" totalsRowFunction="sum" dataDxfId="11" totalsRowDxfId="10"/>
    <tableColumn id="5" xr3:uid="{00000000-0010-0000-0100-000005000000}" name="Total Core Expenditure" totalsRowFunction="sum" dataDxfId="9" totalsRowDxfId="8"/>
    <tableColumn id="6" xr3:uid="{00000000-0010-0000-0100-000006000000}" name="Total UK Core Expenditure" totalsRowFunction="sum" dataDxfId="7" totalsRowDxfId="6"/>
    <tableColumn id="7" xr3:uid="{00000000-0010-0000-0100-000007000000}" name="Total Non UK Core Expenditure" totalsRowFunction="custom" dataDxfId="5" totalsRowDxfId="4">
      <totalsRowFormula>SUM(Table2[Total Non UK Core Expenditure])</totalsRowFormula>
    </tableColumn>
    <tableColumn id="8" xr3:uid="{00000000-0010-0000-0100-000008000000}" name="Apportionment basis " totalsRowFunction="custom" dataDxfId="3" totalsRowDxfId="2">
      <totalsRowFormula>SUM(Table2[[Apportionment basis ]])</totalsRowFormula>
    </tableColumn>
    <tableColumn id="9" xr3:uid="{00000000-0010-0000-0100-000009000000}" name="Comments" dataDxfId="1" totalsRowDxfId="0"/>
  </tableColumns>
  <tableStyleInfo name="TableStyleLight2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20C8F-916E-45DA-A951-B89F4003DD6A}">
  <dimension ref="A1:K9"/>
  <sheetViews>
    <sheetView workbookViewId="0">
      <selection activeCell="B7" sqref="B7"/>
    </sheetView>
  </sheetViews>
  <sheetFormatPr defaultRowHeight="14.4" x14ac:dyDescent="0.3"/>
  <cols>
    <col min="1" max="1" width="34" customWidth="1"/>
    <col min="2" max="2" width="28.33203125" customWidth="1"/>
    <col min="3" max="3" width="28.5546875" customWidth="1"/>
    <col min="4" max="4" width="22.33203125" customWidth="1"/>
    <col min="5" max="5" width="26.6640625" customWidth="1"/>
    <col min="6" max="6" width="29.6640625" customWidth="1"/>
    <col min="7" max="7" width="35.33203125" customWidth="1"/>
    <col min="8" max="8" width="25.44140625" customWidth="1"/>
    <col min="9" max="9" width="20.6640625" customWidth="1"/>
    <col min="10" max="10" width="20.109375" customWidth="1"/>
  </cols>
  <sheetData>
    <row r="1" spans="1:11" ht="19.5" customHeight="1" x14ac:dyDescent="0.3">
      <c r="A1" s="73" t="s">
        <v>0</v>
      </c>
      <c r="B1" s="74"/>
      <c r="C1" s="74"/>
      <c r="D1" s="74"/>
      <c r="E1" s="74"/>
      <c r="F1" s="74"/>
      <c r="G1" s="74"/>
      <c r="H1" s="74"/>
      <c r="I1" s="3"/>
      <c r="J1" s="4"/>
      <c r="K1" s="5"/>
    </row>
    <row r="2" spans="1:11" ht="24.75" customHeight="1" x14ac:dyDescent="0.3">
      <c r="A2" s="11" t="s">
        <v>1</v>
      </c>
      <c r="B2" s="7"/>
      <c r="C2" s="7"/>
      <c r="D2" s="7"/>
      <c r="E2" s="7"/>
      <c r="F2" s="7"/>
      <c r="G2" s="8"/>
      <c r="H2" s="8"/>
      <c r="I2" s="7"/>
      <c r="J2" s="7"/>
      <c r="K2" s="9"/>
    </row>
    <row r="3" spans="1:11" ht="15.6" x14ac:dyDescent="0.3">
      <c r="A3" s="10" t="s">
        <v>2</v>
      </c>
      <c r="B3" s="8"/>
      <c r="C3" s="8"/>
      <c r="D3" s="8"/>
      <c r="E3" s="8"/>
      <c r="F3" s="8"/>
      <c r="G3" s="8"/>
      <c r="H3" s="8"/>
      <c r="I3" s="7"/>
      <c r="J3" s="7"/>
      <c r="K3" s="9"/>
    </row>
    <row r="4" spans="1:11" ht="15.6" x14ac:dyDescent="0.3">
      <c r="A4" s="11" t="s">
        <v>3</v>
      </c>
      <c r="B4" s="8"/>
      <c r="C4" s="8"/>
      <c r="D4" s="8"/>
      <c r="E4" s="8"/>
      <c r="F4" s="8"/>
      <c r="G4" s="8"/>
      <c r="H4" s="8"/>
      <c r="I4" s="7"/>
      <c r="J4" s="7"/>
      <c r="K4" s="9"/>
    </row>
    <row r="5" spans="1:11" ht="15.6" x14ac:dyDescent="0.3">
      <c r="A5" s="10" t="s">
        <v>4</v>
      </c>
      <c r="B5" s="8"/>
      <c r="C5" s="8"/>
      <c r="D5" s="8"/>
      <c r="E5" s="8"/>
      <c r="F5" s="8"/>
      <c r="G5" s="8"/>
      <c r="H5" s="8"/>
      <c r="I5" s="7"/>
      <c r="J5" s="7"/>
      <c r="K5" s="9"/>
    </row>
    <row r="6" spans="1:11" ht="42.75" customHeight="1" x14ac:dyDescent="0.3">
      <c r="A6" s="10" t="s">
        <v>5</v>
      </c>
      <c r="B6" s="8"/>
      <c r="C6" s="8"/>
      <c r="D6" s="8"/>
      <c r="E6" s="8"/>
      <c r="F6" s="8"/>
      <c r="G6" s="8"/>
      <c r="H6" s="8"/>
      <c r="I6" s="7"/>
      <c r="J6" s="7"/>
      <c r="K6" s="9"/>
    </row>
    <row r="7" spans="1:11" ht="15.6" x14ac:dyDescent="0.3">
      <c r="A7" s="50" t="s">
        <v>6</v>
      </c>
      <c r="B7" s="7"/>
      <c r="C7" s="7"/>
      <c r="D7" s="7"/>
      <c r="E7" s="7"/>
      <c r="F7" s="7"/>
      <c r="G7" s="7"/>
      <c r="H7" s="7"/>
      <c r="I7" s="7"/>
      <c r="J7" s="7"/>
      <c r="K7" s="9"/>
    </row>
    <row r="8" spans="1:11" ht="15.6" x14ac:dyDescent="0.3">
      <c r="A8" s="14" t="s">
        <v>7</v>
      </c>
      <c r="B8" s="8"/>
      <c r="C8" s="8"/>
      <c r="D8" s="8"/>
      <c r="E8" s="7"/>
      <c r="F8" s="7"/>
      <c r="G8" s="7"/>
      <c r="H8" s="7"/>
      <c r="I8" s="7"/>
      <c r="J8" s="7"/>
      <c r="K8" s="9"/>
    </row>
    <row r="9" spans="1:11" ht="15.6" x14ac:dyDescent="0.3">
      <c r="A9" s="12" t="s">
        <v>8</v>
      </c>
      <c r="B9" s="13"/>
      <c r="C9" s="13"/>
      <c r="D9" s="13"/>
      <c r="E9" s="13"/>
      <c r="F9" s="13"/>
      <c r="G9" s="13"/>
      <c r="H9" s="13"/>
      <c r="I9" s="13"/>
      <c r="J9" s="13"/>
      <c r="K9" s="15"/>
    </row>
  </sheetData>
  <mergeCells count="1">
    <mergeCell ref="A1:H1"/>
  </mergeCells>
  <pageMargins left="0.7" right="0.7" top="0.75" bottom="0.75" header="0.3" footer="0.3"/>
  <pageSetup paperSize="9" orientation="portrait" verticalDpi="0" copies="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39997558519241921"/>
    <pageSetUpPr fitToPage="1"/>
  </sheetPr>
  <dimension ref="A1:I43"/>
  <sheetViews>
    <sheetView tabSelected="1" zoomScaleNormal="100" workbookViewId="0">
      <selection activeCell="G15" sqref="G15"/>
    </sheetView>
  </sheetViews>
  <sheetFormatPr defaultColWidth="9.109375" defaultRowHeight="15.6" x14ac:dyDescent="0.3"/>
  <cols>
    <col min="1" max="1" width="21.5546875" style="19" customWidth="1"/>
    <col min="2" max="2" width="5.5546875" style="19" customWidth="1"/>
    <col min="3" max="3" width="79.33203125" style="19" customWidth="1"/>
    <col min="4" max="4" width="16" style="19" customWidth="1"/>
    <col min="5" max="5" width="16.109375" style="19" customWidth="1"/>
    <col min="6" max="6" width="14.88671875" style="19" customWidth="1"/>
    <col min="7" max="7" width="16" style="19" customWidth="1"/>
    <col min="8" max="8" width="16.5546875" style="19" customWidth="1"/>
    <col min="9" max="9" width="85.6640625" style="19" customWidth="1"/>
    <col min="10" max="16384" width="9.109375" style="19"/>
  </cols>
  <sheetData>
    <row r="1" spans="1:9" x14ac:dyDescent="0.3">
      <c r="A1" s="76" t="s">
        <v>9</v>
      </c>
      <c r="B1" s="77"/>
      <c r="C1" s="78"/>
      <c r="D1" s="88"/>
      <c r="E1" s="89"/>
      <c r="F1" s="89"/>
      <c r="G1" s="89"/>
      <c r="H1" s="90"/>
      <c r="I1" s="61"/>
    </row>
    <row r="2" spans="1:9" x14ac:dyDescent="0.3">
      <c r="A2" s="79" t="s">
        <v>10</v>
      </c>
      <c r="B2" s="80"/>
      <c r="C2" s="81"/>
      <c r="D2" s="88"/>
      <c r="E2" s="89"/>
      <c r="F2" s="89"/>
      <c r="G2" s="89"/>
      <c r="H2" s="90"/>
      <c r="I2" s="62"/>
    </row>
    <row r="3" spans="1:9" x14ac:dyDescent="0.3">
      <c r="A3" s="79" t="s">
        <v>11</v>
      </c>
      <c r="B3" s="80"/>
      <c r="C3" s="81"/>
      <c r="D3" s="88" t="s">
        <v>152</v>
      </c>
      <c r="E3" s="89"/>
      <c r="F3" s="89"/>
      <c r="G3" s="89"/>
      <c r="H3" s="90"/>
      <c r="I3" s="62"/>
    </row>
    <row r="4" spans="1:9" x14ac:dyDescent="0.3">
      <c r="A4" s="79" t="s">
        <v>12</v>
      </c>
      <c r="B4" s="80"/>
      <c r="C4" s="81"/>
      <c r="D4" s="63"/>
      <c r="E4" s="63"/>
      <c r="F4" s="63"/>
      <c r="G4" s="63"/>
      <c r="H4" s="63"/>
      <c r="I4" s="62"/>
    </row>
    <row r="5" spans="1:9" x14ac:dyDescent="0.3">
      <c r="A5" s="64"/>
      <c r="B5" s="65"/>
      <c r="C5" s="65" t="s">
        <v>13</v>
      </c>
      <c r="D5" s="63" t="s">
        <v>14</v>
      </c>
      <c r="E5" s="63" t="s">
        <v>15</v>
      </c>
      <c r="F5" s="63" t="s">
        <v>16</v>
      </c>
      <c r="G5" s="63" t="s">
        <v>17</v>
      </c>
      <c r="H5" s="63" t="s">
        <v>18</v>
      </c>
      <c r="I5" s="66"/>
    </row>
    <row r="6" spans="1:9" x14ac:dyDescent="0.3">
      <c r="A6" s="67"/>
      <c r="B6" s="30" t="s">
        <v>19</v>
      </c>
      <c r="C6" s="31" t="s">
        <v>20</v>
      </c>
      <c r="D6" s="31" t="s">
        <v>21</v>
      </c>
      <c r="E6" s="31" t="s">
        <v>21</v>
      </c>
      <c r="F6" s="31" t="s">
        <v>21</v>
      </c>
      <c r="G6" s="31" t="s">
        <v>21</v>
      </c>
      <c r="H6" s="31" t="s">
        <v>21</v>
      </c>
      <c r="I6" s="31" t="s">
        <v>22</v>
      </c>
    </row>
    <row r="7" spans="1:9" x14ac:dyDescent="0.3">
      <c r="A7" s="84" t="s">
        <v>23</v>
      </c>
      <c r="B7" s="21" t="s">
        <v>24</v>
      </c>
      <c r="C7" s="22" t="s">
        <v>25</v>
      </c>
      <c r="D7" s="23"/>
      <c r="E7" s="23"/>
      <c r="F7" s="23"/>
      <c r="G7" s="23"/>
      <c r="H7" s="23"/>
      <c r="I7" s="22"/>
    </row>
    <row r="8" spans="1:9" x14ac:dyDescent="0.3">
      <c r="A8" s="84"/>
      <c r="B8" s="21" t="s">
        <v>26</v>
      </c>
      <c r="C8" s="22" t="s">
        <v>27</v>
      </c>
      <c r="D8" s="23"/>
      <c r="E8" s="23"/>
      <c r="F8" s="23"/>
      <c r="G8" s="23"/>
      <c r="H8" s="23"/>
      <c r="I8" s="22"/>
    </row>
    <row r="9" spans="1:9" x14ac:dyDescent="0.3">
      <c r="A9" s="84"/>
      <c r="B9" s="21" t="s">
        <v>28</v>
      </c>
      <c r="C9" s="22" t="s">
        <v>29</v>
      </c>
      <c r="D9" s="23"/>
      <c r="E9" s="23"/>
      <c r="F9" s="23"/>
      <c r="G9" s="23"/>
      <c r="H9" s="23"/>
      <c r="I9" s="22"/>
    </row>
    <row r="10" spans="1:9" x14ac:dyDescent="0.3">
      <c r="A10" s="84"/>
      <c r="B10" s="21" t="s">
        <v>30</v>
      </c>
      <c r="C10" s="24" t="s">
        <v>31</v>
      </c>
      <c r="D10" s="23"/>
      <c r="E10" s="25">
        <f>D11</f>
        <v>0</v>
      </c>
      <c r="F10" s="25">
        <f>E10+E11</f>
        <v>0</v>
      </c>
      <c r="G10" s="25">
        <f t="shared" ref="G10:H10" si="0">F10+F11</f>
        <v>0</v>
      </c>
      <c r="H10" s="25">
        <f t="shared" si="0"/>
        <v>0</v>
      </c>
      <c r="I10" s="22"/>
    </row>
    <row r="11" spans="1:9" x14ac:dyDescent="0.3">
      <c r="A11" s="84"/>
      <c r="B11" s="21" t="s">
        <v>32</v>
      </c>
      <c r="C11" s="26" t="s">
        <v>33</v>
      </c>
      <c r="D11" s="25">
        <f>SUM(D9-D10)</f>
        <v>0</v>
      </c>
      <c r="E11" s="25">
        <f>SUM(E9-E10)</f>
        <v>0</v>
      </c>
      <c r="F11" s="25">
        <f>SUM(F9-F10)</f>
        <v>0</v>
      </c>
      <c r="G11" s="25">
        <f>SUM(G9-G10)</f>
        <v>0</v>
      </c>
      <c r="H11" s="25">
        <f>SUM(H9-H10)</f>
        <v>0</v>
      </c>
      <c r="I11" s="22" t="s">
        <v>34</v>
      </c>
    </row>
    <row r="12" spans="1:9" x14ac:dyDescent="0.3">
      <c r="A12" s="84"/>
      <c r="B12" s="21" t="s">
        <v>35</v>
      </c>
      <c r="C12" s="22" t="s">
        <v>36</v>
      </c>
      <c r="D12" s="25">
        <f>IFERROR(SUM(D9/D8*D7),0)</f>
        <v>0</v>
      </c>
      <c r="E12" s="25">
        <f>IFERROR(SUM(E9/E8*E7),0)</f>
        <v>0</v>
      </c>
      <c r="F12" s="25">
        <f>IFERROR(SUM(F9/F8*F7),0)</f>
        <v>0</v>
      </c>
      <c r="G12" s="25">
        <f>IFERROR(SUM(G9/G8*G7),0)</f>
        <v>0</v>
      </c>
      <c r="H12" s="25">
        <f>IFERROR(SUM(H9/H8*H7),0)</f>
        <v>0</v>
      </c>
      <c r="I12" s="22" t="s">
        <v>37</v>
      </c>
    </row>
    <row r="13" spans="1:9" x14ac:dyDescent="0.3">
      <c r="A13" s="84"/>
      <c r="B13" s="21" t="s">
        <v>38</v>
      </c>
      <c r="C13" s="24" t="s">
        <v>39</v>
      </c>
      <c r="D13" s="23"/>
      <c r="E13" s="25">
        <f>D14</f>
        <v>0</v>
      </c>
      <c r="F13" s="25">
        <f>E13+E14</f>
        <v>0</v>
      </c>
      <c r="G13" s="25">
        <f t="shared" ref="G13:H13" si="1">F13+F14</f>
        <v>0</v>
      </c>
      <c r="H13" s="25">
        <f t="shared" si="1"/>
        <v>0</v>
      </c>
      <c r="I13" s="22"/>
    </row>
    <row r="14" spans="1:9" x14ac:dyDescent="0.3">
      <c r="A14" s="84"/>
      <c r="B14" s="21" t="s">
        <v>40</v>
      </c>
      <c r="C14" s="26" t="s">
        <v>41</v>
      </c>
      <c r="D14" s="25">
        <f>SUM(D12-D13)</f>
        <v>0</v>
      </c>
      <c r="E14" s="25">
        <f>SUM(E12-E13)</f>
        <v>0</v>
      </c>
      <c r="F14" s="25">
        <f>SUM(F12-F13)</f>
        <v>0</v>
      </c>
      <c r="G14" s="25">
        <f>SUM(G12-G13)</f>
        <v>0</v>
      </c>
      <c r="H14" s="25">
        <f>SUM(H12-H13)</f>
        <v>0</v>
      </c>
      <c r="I14" s="22" t="s">
        <v>42</v>
      </c>
    </row>
    <row r="15" spans="1:9" x14ac:dyDescent="0.3">
      <c r="A15" s="84"/>
      <c r="B15" s="21" t="s">
        <v>43</v>
      </c>
      <c r="C15" s="22" t="s">
        <v>44</v>
      </c>
      <c r="D15" s="23"/>
      <c r="E15" s="23"/>
      <c r="F15" s="23"/>
      <c r="G15" s="23"/>
      <c r="H15" s="23"/>
      <c r="I15" s="22" t="s">
        <v>45</v>
      </c>
    </row>
    <row r="16" spans="1:9" x14ac:dyDescent="0.3">
      <c r="A16" s="84"/>
      <c r="B16" s="21" t="s">
        <v>46</v>
      </c>
      <c r="C16" s="26" t="s">
        <v>47</v>
      </c>
      <c r="D16" s="25">
        <f>SUM(D14-D11+D15)</f>
        <v>0</v>
      </c>
      <c r="E16" s="25">
        <f>SUM(E14-E11+E15)</f>
        <v>0</v>
      </c>
      <c r="F16" s="25">
        <f>SUM(F14-F11+F15)</f>
        <v>0</v>
      </c>
      <c r="G16" s="25">
        <f>SUM(G14-G11+G15)</f>
        <v>0</v>
      </c>
      <c r="H16" s="25">
        <f>SUM(H14-H11+H15)</f>
        <v>0</v>
      </c>
      <c r="I16" s="22" t="s">
        <v>48</v>
      </c>
    </row>
    <row r="17" spans="1:9" x14ac:dyDescent="0.3">
      <c r="A17" s="85" t="s">
        <v>49</v>
      </c>
      <c r="B17" s="21" t="s">
        <v>50</v>
      </c>
      <c r="C17" s="22" t="s">
        <v>51</v>
      </c>
      <c r="D17" s="27"/>
      <c r="E17" s="27"/>
      <c r="F17" s="27"/>
      <c r="G17" s="27"/>
      <c r="H17" s="27"/>
      <c r="I17" s="22" t="s">
        <v>52</v>
      </c>
    </row>
    <row r="18" spans="1:9" x14ac:dyDescent="0.3">
      <c r="A18" s="86"/>
      <c r="B18" s="21" t="s">
        <v>53</v>
      </c>
      <c r="C18" s="22" t="s">
        <v>54</v>
      </c>
      <c r="D18" s="27"/>
      <c r="E18" s="27"/>
      <c r="F18" s="27"/>
      <c r="G18" s="27"/>
      <c r="H18" s="27"/>
      <c r="I18" s="22" t="s">
        <v>52</v>
      </c>
    </row>
    <row r="19" spans="1:9" x14ac:dyDescent="0.3">
      <c r="A19" s="86"/>
      <c r="B19" s="21" t="s">
        <v>55</v>
      </c>
      <c r="C19" s="26" t="s">
        <v>56</v>
      </c>
      <c r="D19" s="27"/>
      <c r="E19" s="27"/>
      <c r="F19" s="27"/>
      <c r="G19" s="27"/>
      <c r="H19" s="27"/>
      <c r="I19" s="22" t="s">
        <v>52</v>
      </c>
    </row>
    <row r="20" spans="1:9" x14ac:dyDescent="0.3">
      <c r="A20" s="86"/>
      <c r="B20" s="21" t="s">
        <v>57</v>
      </c>
      <c r="C20" s="24" t="s">
        <v>58</v>
      </c>
      <c r="D20" s="27"/>
      <c r="E20" s="27"/>
      <c r="F20" s="27"/>
      <c r="G20" s="27"/>
      <c r="H20" s="27"/>
      <c r="I20" s="22" t="s">
        <v>52</v>
      </c>
    </row>
    <row r="21" spans="1:9" x14ac:dyDescent="0.3">
      <c r="A21" s="86"/>
      <c r="B21" s="21" t="s">
        <v>59</v>
      </c>
      <c r="C21" s="26" t="s">
        <v>60</v>
      </c>
      <c r="D21" s="28">
        <f>SUM(D19+D20)</f>
        <v>0</v>
      </c>
      <c r="E21" s="28">
        <f>SUM(E19+E20)</f>
        <v>0</v>
      </c>
      <c r="F21" s="28">
        <f>SUM(F19+F20)</f>
        <v>0</v>
      </c>
      <c r="G21" s="28">
        <f>SUM(G19+G20)</f>
        <v>0</v>
      </c>
      <c r="H21" s="28">
        <f>SUM(H19+H20)</f>
        <v>0</v>
      </c>
      <c r="I21" s="22" t="s">
        <v>61</v>
      </c>
    </row>
    <row r="22" spans="1:9" x14ac:dyDescent="0.3">
      <c r="A22" s="86"/>
      <c r="B22" s="21" t="s">
        <v>62</v>
      </c>
      <c r="C22" s="22" t="s">
        <v>63</v>
      </c>
      <c r="D22" s="28">
        <f>SUM(D21*0.8)</f>
        <v>0</v>
      </c>
      <c r="E22" s="28">
        <f>SUM(E21*0.8)</f>
        <v>0</v>
      </c>
      <c r="F22" s="28">
        <f>SUM(F21*0.8)</f>
        <v>0</v>
      </c>
      <c r="G22" s="28">
        <f>SUM(G21*0.8)</f>
        <v>0</v>
      </c>
      <c r="H22" s="28">
        <f>SUM(H21*0.8)</f>
        <v>0</v>
      </c>
      <c r="I22" s="22" t="s">
        <v>64</v>
      </c>
    </row>
    <row r="23" spans="1:9" x14ac:dyDescent="0.3">
      <c r="A23" s="86"/>
      <c r="B23" s="21" t="s">
        <v>65</v>
      </c>
      <c r="C23" s="26" t="s">
        <v>66</v>
      </c>
      <c r="D23" s="28">
        <f>MIN(D19,D22)</f>
        <v>0</v>
      </c>
      <c r="E23" s="28">
        <f>MIN(E19,E22)</f>
        <v>0</v>
      </c>
      <c r="F23" s="28">
        <f>MIN(F19,F22)</f>
        <v>0</v>
      </c>
      <c r="G23" s="28">
        <f>MIN(G19,G22)</f>
        <v>0</v>
      </c>
      <c r="H23" s="28">
        <f>MIN(H19,H22)</f>
        <v>0</v>
      </c>
      <c r="I23" s="22" t="s">
        <v>67</v>
      </c>
    </row>
    <row r="24" spans="1:9" x14ac:dyDescent="0.3">
      <c r="A24" s="86"/>
      <c r="B24" s="21" t="s">
        <v>68</v>
      </c>
      <c r="C24" s="24" t="s">
        <v>69</v>
      </c>
      <c r="D24" s="27"/>
      <c r="E24" s="28">
        <f>D23</f>
        <v>0</v>
      </c>
      <c r="F24" s="28">
        <f t="shared" ref="F24:H24" si="2">E23</f>
        <v>0</v>
      </c>
      <c r="G24" s="28">
        <f t="shared" si="2"/>
        <v>0</v>
      </c>
      <c r="H24" s="28">
        <f t="shared" si="2"/>
        <v>0</v>
      </c>
      <c r="I24" s="22"/>
    </row>
    <row r="25" spans="1:9" x14ac:dyDescent="0.3">
      <c r="A25" s="86"/>
      <c r="B25" s="21" t="s">
        <v>70</v>
      </c>
      <c r="C25" s="26" t="s">
        <v>71</v>
      </c>
      <c r="D25" s="28">
        <f>SUM(D23-D24)</f>
        <v>0</v>
      </c>
      <c r="E25" s="28">
        <f>SUM(E23-E24)</f>
        <v>0</v>
      </c>
      <c r="F25" s="28">
        <f>SUM(F23-F24)</f>
        <v>0</v>
      </c>
      <c r="G25" s="28">
        <f>SUM(G23-G24)</f>
        <v>0</v>
      </c>
      <c r="H25" s="28">
        <f>SUM(H23-H24)</f>
        <v>0</v>
      </c>
      <c r="I25" s="22" t="s">
        <v>72</v>
      </c>
    </row>
    <row r="26" spans="1:9" x14ac:dyDescent="0.3">
      <c r="A26" s="82" t="s">
        <v>73</v>
      </c>
      <c r="B26" s="21" t="s">
        <v>74</v>
      </c>
      <c r="C26" s="19" t="s">
        <v>60</v>
      </c>
      <c r="D26" s="25">
        <f>D21</f>
        <v>0</v>
      </c>
      <c r="E26" s="25">
        <f>E21</f>
        <v>0</v>
      </c>
      <c r="F26" s="25">
        <f>F21</f>
        <v>0</v>
      </c>
      <c r="G26" s="25">
        <f>G21</f>
        <v>0</v>
      </c>
      <c r="H26" s="25">
        <f>H21</f>
        <v>0</v>
      </c>
      <c r="I26" s="22"/>
    </row>
    <row r="27" spans="1:9" x14ac:dyDescent="0.3">
      <c r="A27" s="83"/>
      <c r="B27" s="21" t="s">
        <v>75</v>
      </c>
      <c r="C27" s="24" t="s">
        <v>76</v>
      </c>
      <c r="D27" s="25"/>
      <c r="E27" s="25">
        <f>D26</f>
        <v>0</v>
      </c>
      <c r="F27" s="25">
        <f>E26</f>
        <v>0</v>
      </c>
      <c r="G27" s="25">
        <f>F26</f>
        <v>0</v>
      </c>
      <c r="H27" s="25">
        <f>G26</f>
        <v>0</v>
      </c>
      <c r="I27" s="22"/>
    </row>
    <row r="28" spans="1:9" x14ac:dyDescent="0.3">
      <c r="A28" s="83"/>
      <c r="B28" s="21" t="s">
        <v>77</v>
      </c>
      <c r="C28" s="26" t="s">
        <v>78</v>
      </c>
      <c r="D28" s="25">
        <f>D26-D27</f>
        <v>0</v>
      </c>
      <c r="E28" s="25">
        <f>E26-E27</f>
        <v>0</v>
      </c>
      <c r="F28" s="25">
        <f t="shared" ref="F28:H28" si="3">F26-F27</f>
        <v>0</v>
      </c>
      <c r="G28" s="25">
        <f t="shared" si="3"/>
        <v>0</v>
      </c>
      <c r="H28" s="25">
        <f t="shared" si="3"/>
        <v>0</v>
      </c>
      <c r="I28" s="22" t="s">
        <v>79</v>
      </c>
    </row>
    <row r="29" spans="1:9" x14ac:dyDescent="0.3">
      <c r="A29" s="83"/>
      <c r="B29" s="21" t="s">
        <v>80</v>
      </c>
      <c r="C29" s="22" t="s">
        <v>81</v>
      </c>
      <c r="D29" s="23"/>
      <c r="E29" s="23"/>
      <c r="F29" s="23"/>
      <c r="G29" s="23"/>
      <c r="H29" s="23"/>
      <c r="I29" s="22"/>
    </row>
    <row r="30" spans="1:9" x14ac:dyDescent="0.3">
      <c r="A30" s="83"/>
      <c r="B30" s="21" t="s">
        <v>82</v>
      </c>
      <c r="C30" s="24" t="s">
        <v>83</v>
      </c>
      <c r="D30" s="23"/>
      <c r="E30" s="25">
        <f>D29</f>
        <v>0</v>
      </c>
      <c r="F30" s="25">
        <f>E29</f>
        <v>0</v>
      </c>
      <c r="G30" s="25">
        <f>F29</f>
        <v>0</v>
      </c>
      <c r="H30" s="25">
        <f>G29</f>
        <v>0</v>
      </c>
      <c r="I30" s="22"/>
    </row>
    <row r="31" spans="1:9" x14ac:dyDescent="0.3">
      <c r="A31" s="83"/>
      <c r="B31" s="21" t="s">
        <v>84</v>
      </c>
      <c r="C31" s="24" t="s">
        <v>85</v>
      </c>
      <c r="D31" s="25">
        <f>SUM(D29-D30)</f>
        <v>0</v>
      </c>
      <c r="E31" s="25">
        <f t="shared" ref="E31:H31" si="4">SUM(E29-E30)</f>
        <v>0</v>
      </c>
      <c r="F31" s="25">
        <f t="shared" si="4"/>
        <v>0</v>
      </c>
      <c r="G31" s="25">
        <f t="shared" si="4"/>
        <v>0</v>
      </c>
      <c r="H31" s="25">
        <f t="shared" si="4"/>
        <v>0</v>
      </c>
      <c r="I31" s="22" t="s">
        <v>86</v>
      </c>
    </row>
    <row r="32" spans="1:9" x14ac:dyDescent="0.3">
      <c r="A32" s="83"/>
      <c r="B32" s="21" t="s">
        <v>87</v>
      </c>
      <c r="C32" s="26" t="s">
        <v>88</v>
      </c>
      <c r="D32" s="25">
        <f>D28+D31</f>
        <v>0</v>
      </c>
      <c r="E32" s="25">
        <f t="shared" ref="E32:H32" si="5">E28+E31</f>
        <v>0</v>
      </c>
      <c r="F32" s="25">
        <f t="shared" si="5"/>
        <v>0</v>
      </c>
      <c r="G32" s="25">
        <f t="shared" si="5"/>
        <v>0</v>
      </c>
      <c r="H32" s="25">
        <f t="shared" si="5"/>
        <v>0</v>
      </c>
      <c r="I32" s="22" t="s">
        <v>89</v>
      </c>
    </row>
    <row r="33" spans="1:9" x14ac:dyDescent="0.3">
      <c r="A33" s="83"/>
      <c r="B33" s="21" t="s">
        <v>90</v>
      </c>
      <c r="C33" s="22" t="s">
        <v>56</v>
      </c>
      <c r="D33" s="25">
        <f>D19</f>
        <v>0</v>
      </c>
      <c r="E33" s="25">
        <f t="shared" ref="E33:H33" si="6">E19</f>
        <v>0</v>
      </c>
      <c r="F33" s="25">
        <f t="shared" si="6"/>
        <v>0</v>
      </c>
      <c r="G33" s="25">
        <f t="shared" si="6"/>
        <v>0</v>
      </c>
      <c r="H33" s="25">
        <f t="shared" si="6"/>
        <v>0</v>
      </c>
      <c r="I33" s="22"/>
    </row>
    <row r="34" spans="1:9" x14ac:dyDescent="0.3">
      <c r="A34" s="83"/>
      <c r="B34" s="21" t="s">
        <v>91</v>
      </c>
      <c r="C34" s="24" t="s">
        <v>92</v>
      </c>
      <c r="D34" s="25"/>
      <c r="E34" s="25">
        <f>D33</f>
        <v>0</v>
      </c>
      <c r="F34" s="25">
        <f>E33</f>
        <v>0</v>
      </c>
      <c r="G34" s="25">
        <f>F33</f>
        <v>0</v>
      </c>
      <c r="H34" s="25">
        <f>G33</f>
        <v>0</v>
      </c>
      <c r="I34" s="22"/>
    </row>
    <row r="35" spans="1:9" x14ac:dyDescent="0.3">
      <c r="A35" s="83"/>
      <c r="B35" s="21" t="s">
        <v>93</v>
      </c>
      <c r="C35" s="26" t="s">
        <v>94</v>
      </c>
      <c r="D35" s="25">
        <f>D33-D34</f>
        <v>0</v>
      </c>
      <c r="E35" s="25">
        <f t="shared" ref="E35:H35" si="7">E33-E34</f>
        <v>0</v>
      </c>
      <c r="F35" s="25">
        <f t="shared" si="7"/>
        <v>0</v>
      </c>
      <c r="G35" s="25">
        <f t="shared" si="7"/>
        <v>0</v>
      </c>
      <c r="H35" s="25">
        <f t="shared" si="7"/>
        <v>0</v>
      </c>
      <c r="I35" s="22" t="s">
        <v>95</v>
      </c>
    </row>
    <row r="36" spans="1:9" ht="31.2" x14ac:dyDescent="0.3">
      <c r="A36" s="85" t="s">
        <v>96</v>
      </c>
      <c r="B36" s="21" t="s">
        <v>97</v>
      </c>
      <c r="C36" s="22" t="s">
        <v>98</v>
      </c>
      <c r="D36" s="68" cm="1">
        <f t="array" ref="D36">_xlfn.IFS(D3="Film",34%,D3="Animated film",39%,D3="Independent film",53%,D3="High-end TV programme",34%,D3="Children's TV programme",39%,D3="Animated TV programme",39%)</f>
        <v>0.34</v>
      </c>
      <c r="E36" s="69">
        <f>D36</f>
        <v>0.34</v>
      </c>
      <c r="F36" s="69">
        <f>D36</f>
        <v>0.34</v>
      </c>
      <c r="G36" s="69">
        <f>D36</f>
        <v>0.34</v>
      </c>
      <c r="H36" s="69">
        <f>D36</f>
        <v>0.34</v>
      </c>
      <c r="I36" s="71" t="s">
        <v>99</v>
      </c>
    </row>
    <row r="37" spans="1:9" x14ac:dyDescent="0.3">
      <c r="A37" s="87"/>
      <c r="B37" s="21" t="s">
        <v>100</v>
      </c>
      <c r="C37" s="26" t="s">
        <v>101</v>
      </c>
      <c r="D37" s="70">
        <f>D25*D36</f>
        <v>0</v>
      </c>
      <c r="E37" s="70">
        <f>E25*E36</f>
        <v>0</v>
      </c>
      <c r="F37" s="70">
        <f>F25*F36</f>
        <v>0</v>
      </c>
      <c r="G37" s="70">
        <f>G25*G36</f>
        <v>0</v>
      </c>
      <c r="H37" s="70">
        <f>H25*H36</f>
        <v>0</v>
      </c>
      <c r="I37" s="22" t="s">
        <v>102</v>
      </c>
    </row>
    <row r="38" spans="1:9" x14ac:dyDescent="0.3">
      <c r="A38" s="29"/>
    </row>
    <row r="39" spans="1:9" x14ac:dyDescent="0.3">
      <c r="A39" s="29"/>
      <c r="B39" s="20" t="s">
        <v>103</v>
      </c>
      <c r="C39" s="75" t="s">
        <v>104</v>
      </c>
      <c r="D39" s="75"/>
      <c r="E39" s="75"/>
      <c r="F39" s="75"/>
      <c r="G39" s="75"/>
      <c r="H39" s="75"/>
      <c r="I39" s="75"/>
    </row>
    <row r="40" spans="1:9" x14ac:dyDescent="0.3">
      <c r="A40" s="29"/>
      <c r="B40" s="72" t="s">
        <v>105</v>
      </c>
      <c r="C40" s="72" t="s">
        <v>106</v>
      </c>
    </row>
    <row r="41" spans="1:9" x14ac:dyDescent="0.3">
      <c r="A41" s="29"/>
    </row>
    <row r="42" spans="1:9" x14ac:dyDescent="0.3">
      <c r="A42" s="29"/>
    </row>
    <row r="43" spans="1:9" x14ac:dyDescent="0.3">
      <c r="A43" s="29"/>
    </row>
  </sheetData>
  <sheetProtection algorithmName="SHA-512" hashValue="ws72R1s4TaVdvLnSIKqiasENrzDasKXzD+nf0Nq+dz4q9B76Rher3Ft1oTXxTOPUQoN+q2GfagoGdU41ky0wwg==" saltValue="5xzrlRHObcXM4z3OX8Yk3w==" spinCount="100000" sheet="1"/>
  <mergeCells count="12">
    <mergeCell ref="C39:I39"/>
    <mergeCell ref="A1:C1"/>
    <mergeCell ref="A2:C2"/>
    <mergeCell ref="A3:C3"/>
    <mergeCell ref="A4:C4"/>
    <mergeCell ref="A26:A35"/>
    <mergeCell ref="A7:A16"/>
    <mergeCell ref="A17:A25"/>
    <mergeCell ref="A36:A37"/>
    <mergeCell ref="D1:H1"/>
    <mergeCell ref="D2:H2"/>
    <mergeCell ref="D3:H3"/>
  </mergeCells>
  <phoneticPr fontId="9" type="noConversion"/>
  <conditionalFormatting sqref="D12 D14">
    <cfRule type="cellIs" dxfId="34" priority="10" operator="equal">
      <formula>0</formula>
    </cfRule>
  </conditionalFormatting>
  <conditionalFormatting sqref="D12">
    <cfRule type="cellIs" dxfId="33" priority="9" operator="equal">
      <formula>0</formula>
    </cfRule>
  </conditionalFormatting>
  <conditionalFormatting sqref="E12 E14 D16:E16">
    <cfRule type="cellIs" dxfId="32" priority="8" operator="equal">
      <formula>0</formula>
    </cfRule>
  </conditionalFormatting>
  <conditionalFormatting sqref="E12">
    <cfRule type="cellIs" dxfId="31" priority="7" operator="equal">
      <formula>0</formula>
    </cfRule>
  </conditionalFormatting>
  <conditionalFormatting sqref="F12 F14 F16">
    <cfRule type="cellIs" dxfId="30" priority="6" operator="equal">
      <formula>0</formula>
    </cfRule>
  </conditionalFormatting>
  <conditionalFormatting sqref="F12">
    <cfRule type="cellIs" dxfId="29" priority="5" operator="equal">
      <formula>0</formula>
    </cfRule>
  </conditionalFormatting>
  <conditionalFormatting sqref="G12 G14 G16">
    <cfRule type="cellIs" dxfId="28" priority="4" operator="equal">
      <formula>0</formula>
    </cfRule>
  </conditionalFormatting>
  <conditionalFormatting sqref="G12">
    <cfRule type="cellIs" dxfId="27" priority="3" operator="equal">
      <formula>0</formula>
    </cfRule>
  </conditionalFormatting>
  <conditionalFormatting sqref="H12 H14 H16">
    <cfRule type="cellIs" dxfId="26" priority="2" operator="equal">
      <formula>0</formula>
    </cfRule>
  </conditionalFormatting>
  <conditionalFormatting sqref="H12">
    <cfRule type="cellIs" dxfId="25" priority="1" operator="equal">
      <formula>0</formula>
    </cfRule>
  </conditionalFormatting>
  <dataValidations count="2">
    <dataValidation type="list" allowBlank="1" showInputMessage="1" showErrorMessage="1" sqref="D3:H3" xr:uid="{504BA5D0-67A2-4F4D-88C1-170E9B206B61}">
      <formula1>"Film,Animated film,Independent film,High-end TV programme,Children's TV programme,Animated TV programme"</formula1>
    </dataValidation>
    <dataValidation type="decimal" operator="lessThanOrEqual" allowBlank="1" showInputMessage="1" showErrorMessage="1" prompt="Cannot exceed £15 million for an independent film" sqref="D17:H20" xr:uid="{6AE82AE4-0BC9-4E64-8280-25D6FFF30D4A}">
      <formula1>IF(D3="Independent film",15000000)</formula1>
    </dataValidation>
  </dataValidations>
  <pageMargins left="0.70866141732283472" right="0.70866141732283472" top="0.74803149606299213" bottom="0.74803149606299213" header="0.31496062992125984" footer="0.31496062992125984"/>
  <pageSetup paperSize="9" scale="51" orientation="portrait" r:id="rId1"/>
  <headerFooter>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tabColor theme="4" tint="0.39997558519241921"/>
  </sheetPr>
  <dimension ref="A1:H105"/>
  <sheetViews>
    <sheetView zoomScale="85" zoomScaleNormal="85" workbookViewId="0">
      <pane ySplit="7" topLeftCell="A19" activePane="bottomLeft" state="frozen"/>
      <selection pane="bottomLeft" activeCell="C19" sqref="C19"/>
    </sheetView>
  </sheetViews>
  <sheetFormatPr defaultRowHeight="14.4" x14ac:dyDescent="0.3"/>
  <cols>
    <col min="1" max="1" width="48.88671875" customWidth="1"/>
    <col min="2" max="2" width="24" customWidth="1"/>
    <col min="3" max="3" width="36.109375" customWidth="1"/>
    <col min="4" max="4" width="21.6640625" customWidth="1"/>
    <col min="5" max="5" width="24.44140625" customWidth="1"/>
    <col min="6" max="6" width="28.88671875" customWidth="1"/>
    <col min="7" max="7" width="31.33203125" customWidth="1"/>
    <col min="8" max="8" width="19.88671875" customWidth="1"/>
    <col min="9" max="9" width="36" customWidth="1"/>
  </cols>
  <sheetData>
    <row r="1" spans="1:8" hidden="1" x14ac:dyDescent="0.3">
      <c r="A1" s="32"/>
      <c r="B1" s="33">
        <f>SUM(D45,C45)</f>
        <v>0</v>
      </c>
      <c r="C1" s="34"/>
      <c r="D1" s="34"/>
      <c r="E1" s="33">
        <f>SUM(E45,F45)</f>
        <v>0</v>
      </c>
      <c r="F1" s="34"/>
      <c r="G1" s="34"/>
      <c r="H1" s="35"/>
    </row>
    <row r="2" spans="1:8" s="6" customFormat="1" ht="21" customHeight="1" x14ac:dyDescent="0.4">
      <c r="A2" s="93" t="s">
        <v>107</v>
      </c>
      <c r="B2" s="94"/>
      <c r="C2" s="94"/>
      <c r="D2" s="94"/>
      <c r="E2" s="94"/>
      <c r="F2" s="94"/>
      <c r="G2" s="94"/>
      <c r="H2" s="95"/>
    </row>
    <row r="3" spans="1:8" s="16" customFormat="1" ht="14.25" customHeight="1" x14ac:dyDescent="0.3">
      <c r="A3" s="36" t="s">
        <v>108</v>
      </c>
      <c r="B3" s="91"/>
      <c r="C3" s="91"/>
      <c r="D3" s="36" t="s">
        <v>109</v>
      </c>
      <c r="E3" s="36"/>
      <c r="F3" s="36"/>
      <c r="G3" s="36"/>
      <c r="H3" s="37"/>
    </row>
    <row r="4" spans="1:8" s="16" customFormat="1" ht="14.25" customHeight="1" x14ac:dyDescent="0.3">
      <c r="A4" s="36" t="s">
        <v>110</v>
      </c>
      <c r="B4" s="92"/>
      <c r="C4" s="92"/>
      <c r="D4" s="36" t="s">
        <v>111</v>
      </c>
      <c r="E4" s="36"/>
      <c r="F4" s="36"/>
      <c r="G4" s="36"/>
      <c r="H4" s="37"/>
    </row>
    <row r="5" spans="1:8" ht="21" customHeight="1" x14ac:dyDescent="0.3">
      <c r="A5" s="60" t="s">
        <v>112</v>
      </c>
      <c r="B5" s="18"/>
      <c r="C5" s="2"/>
      <c r="D5" s="2"/>
      <c r="E5" s="2"/>
      <c r="F5" s="2"/>
      <c r="G5" s="2"/>
      <c r="H5" s="38"/>
    </row>
    <row r="6" spans="1:8" s="16" customFormat="1" ht="15" customHeight="1" thickBot="1" x14ac:dyDescent="0.35">
      <c r="A6" s="39" t="s">
        <v>21</v>
      </c>
      <c r="B6" s="40"/>
      <c r="C6" s="40"/>
      <c r="D6" s="40"/>
      <c r="E6" s="40"/>
      <c r="F6" s="40"/>
      <c r="G6" s="40"/>
      <c r="H6" s="41"/>
    </row>
    <row r="7" spans="1:8" s="6" customFormat="1" ht="15" customHeight="1" x14ac:dyDescent="0.3">
      <c r="A7" s="57" t="s">
        <v>113</v>
      </c>
      <c r="B7" s="58" t="s">
        <v>114</v>
      </c>
      <c r="C7" s="58" t="s">
        <v>115</v>
      </c>
      <c r="D7" s="58" t="s">
        <v>116</v>
      </c>
      <c r="E7" s="58" t="s">
        <v>117</v>
      </c>
      <c r="F7" s="58" t="s">
        <v>118</v>
      </c>
      <c r="G7" s="58" t="s">
        <v>119</v>
      </c>
      <c r="H7" s="59" t="s">
        <v>120</v>
      </c>
    </row>
    <row r="8" spans="1:8" s="16" customFormat="1" ht="15" customHeight="1" x14ac:dyDescent="0.3">
      <c r="A8" s="42" t="s">
        <v>121</v>
      </c>
      <c r="B8" s="43"/>
      <c r="H8" s="17"/>
    </row>
    <row r="9" spans="1:8" s="16" customFormat="1" x14ac:dyDescent="0.3">
      <c r="A9" s="44" t="s">
        <v>122</v>
      </c>
      <c r="B9" s="43"/>
      <c r="H9" s="17"/>
    </row>
    <row r="10" spans="1:8" s="16" customFormat="1" x14ac:dyDescent="0.3">
      <c r="A10" s="44" t="s">
        <v>123</v>
      </c>
      <c r="B10" s="43"/>
      <c r="H10" s="17"/>
    </row>
    <row r="11" spans="1:8" s="16" customFormat="1" x14ac:dyDescent="0.3">
      <c r="A11" s="44"/>
      <c r="B11" s="43"/>
      <c r="H11" s="17"/>
    </row>
    <row r="12" spans="1:8" s="16" customFormat="1" ht="28.8" x14ac:dyDescent="0.3">
      <c r="A12" s="45" t="s">
        <v>124</v>
      </c>
      <c r="B12" s="43"/>
      <c r="H12" s="17"/>
    </row>
    <row r="13" spans="1:8" s="16" customFormat="1" x14ac:dyDescent="0.3">
      <c r="A13" s="44" t="s">
        <v>122</v>
      </c>
      <c r="B13" s="43"/>
      <c r="H13" s="17"/>
    </row>
    <row r="14" spans="1:8" s="16" customFormat="1" x14ac:dyDescent="0.3">
      <c r="A14" s="44" t="s">
        <v>125</v>
      </c>
      <c r="B14" s="43"/>
      <c r="H14" s="17"/>
    </row>
    <row r="15" spans="1:8" s="16" customFormat="1" x14ac:dyDescent="0.3">
      <c r="A15" s="46" t="s">
        <v>126</v>
      </c>
      <c r="B15" s="43"/>
      <c r="H15" s="17"/>
    </row>
    <row r="16" spans="1:8" s="16" customFormat="1" x14ac:dyDescent="0.3">
      <c r="A16" s="46" t="s">
        <v>127</v>
      </c>
      <c r="B16" s="43"/>
      <c r="H16" s="17"/>
    </row>
    <row r="17" spans="1:8" s="16" customFormat="1" x14ac:dyDescent="0.3">
      <c r="A17" s="46" t="s">
        <v>128</v>
      </c>
      <c r="B17" s="43"/>
      <c r="H17" s="17"/>
    </row>
    <row r="18" spans="1:8" s="16" customFormat="1" x14ac:dyDescent="0.3">
      <c r="A18" s="46" t="s">
        <v>129</v>
      </c>
      <c r="B18" s="43"/>
      <c r="H18" s="17"/>
    </row>
    <row r="19" spans="1:8" s="16" customFormat="1" x14ac:dyDescent="0.3">
      <c r="A19" s="46" t="s">
        <v>130</v>
      </c>
      <c r="B19" s="43"/>
      <c r="H19" s="17"/>
    </row>
    <row r="20" spans="1:8" s="16" customFormat="1" x14ac:dyDescent="0.3">
      <c r="A20" s="44" t="s">
        <v>131</v>
      </c>
      <c r="B20" s="43"/>
      <c r="H20" s="17"/>
    </row>
    <row r="21" spans="1:8" s="16" customFormat="1" x14ac:dyDescent="0.3">
      <c r="A21" s="44"/>
      <c r="B21" s="43"/>
      <c r="H21" s="17"/>
    </row>
    <row r="22" spans="1:8" s="16" customFormat="1" x14ac:dyDescent="0.3">
      <c r="A22" s="42" t="s">
        <v>132</v>
      </c>
      <c r="B22" s="43"/>
      <c r="H22" s="17"/>
    </row>
    <row r="23" spans="1:8" s="16" customFormat="1" x14ac:dyDescent="0.3">
      <c r="A23" s="44" t="s">
        <v>133</v>
      </c>
      <c r="B23" s="43"/>
      <c r="H23" s="17"/>
    </row>
    <row r="24" spans="1:8" s="16" customFormat="1" x14ac:dyDescent="0.3">
      <c r="A24" s="44" t="s">
        <v>134</v>
      </c>
      <c r="B24" s="43"/>
      <c r="H24" s="17"/>
    </row>
    <row r="25" spans="1:8" s="16" customFormat="1" x14ac:dyDescent="0.3">
      <c r="A25" s="44" t="s">
        <v>135</v>
      </c>
      <c r="B25" s="43"/>
      <c r="H25" s="17"/>
    </row>
    <row r="26" spans="1:8" s="16" customFormat="1" x14ac:dyDescent="0.3">
      <c r="A26" s="44"/>
      <c r="B26" s="43"/>
      <c r="H26" s="17"/>
    </row>
    <row r="27" spans="1:8" s="16" customFormat="1" x14ac:dyDescent="0.3">
      <c r="A27" s="44"/>
      <c r="B27" s="43"/>
      <c r="H27" s="17"/>
    </row>
    <row r="28" spans="1:8" s="16" customFormat="1" x14ac:dyDescent="0.3">
      <c r="A28" s="44"/>
      <c r="B28" s="43"/>
      <c r="H28" s="17"/>
    </row>
    <row r="29" spans="1:8" s="16" customFormat="1" ht="28.8" x14ac:dyDescent="0.3">
      <c r="A29" s="45" t="s">
        <v>136</v>
      </c>
      <c r="B29" s="43"/>
      <c r="H29" s="17"/>
    </row>
    <row r="30" spans="1:8" s="16" customFormat="1" x14ac:dyDescent="0.3">
      <c r="A30" s="44" t="s">
        <v>122</v>
      </c>
      <c r="B30" s="43"/>
      <c r="H30" s="17"/>
    </row>
    <row r="31" spans="1:8" s="16" customFormat="1" x14ac:dyDescent="0.3">
      <c r="A31" s="44" t="s">
        <v>137</v>
      </c>
      <c r="B31" s="43"/>
      <c r="H31" s="17"/>
    </row>
    <row r="32" spans="1:8" s="16" customFormat="1" x14ac:dyDescent="0.3">
      <c r="A32" s="44" t="s">
        <v>138</v>
      </c>
      <c r="B32" s="43"/>
      <c r="H32" s="17"/>
    </row>
    <row r="33" spans="1:8" s="16" customFormat="1" x14ac:dyDescent="0.3">
      <c r="A33" s="44" t="s">
        <v>139</v>
      </c>
      <c r="B33" s="43"/>
      <c r="H33" s="17"/>
    </row>
    <row r="34" spans="1:8" s="16" customFormat="1" x14ac:dyDescent="0.3">
      <c r="A34" s="44" t="s">
        <v>140</v>
      </c>
      <c r="B34" s="43"/>
      <c r="H34" s="17"/>
    </row>
    <row r="35" spans="1:8" s="16" customFormat="1" x14ac:dyDescent="0.3">
      <c r="A35" s="44"/>
      <c r="B35" s="43"/>
      <c r="H35" s="17"/>
    </row>
    <row r="36" spans="1:8" s="16" customFormat="1" x14ac:dyDescent="0.3">
      <c r="A36" s="44"/>
      <c r="B36" s="43"/>
      <c r="H36" s="17"/>
    </row>
    <row r="37" spans="1:8" s="16" customFormat="1" x14ac:dyDescent="0.3">
      <c r="A37" s="44"/>
      <c r="B37" s="43"/>
      <c r="H37" s="17"/>
    </row>
    <row r="38" spans="1:8" s="16" customFormat="1" ht="28.8" x14ac:dyDescent="0.3">
      <c r="A38" s="49" t="s">
        <v>141</v>
      </c>
      <c r="B38" s="43"/>
      <c r="H38" s="17"/>
    </row>
    <row r="39" spans="1:8" s="16" customFormat="1" x14ac:dyDescent="0.3">
      <c r="A39" s="46" t="s">
        <v>142</v>
      </c>
      <c r="B39" s="43"/>
      <c r="H39" s="17"/>
    </row>
    <row r="40" spans="1:8" s="16" customFormat="1" x14ac:dyDescent="0.3">
      <c r="A40" s="46" t="s">
        <v>143</v>
      </c>
      <c r="B40" s="43"/>
      <c r="H40" s="17"/>
    </row>
    <row r="41" spans="1:8" s="16" customFormat="1" x14ac:dyDescent="0.3">
      <c r="A41" s="46" t="s">
        <v>144</v>
      </c>
      <c r="B41" s="43"/>
      <c r="H41" s="17"/>
    </row>
    <row r="42" spans="1:8" s="16" customFormat="1" x14ac:dyDescent="0.3">
      <c r="A42" s="44" t="s">
        <v>145</v>
      </c>
      <c r="B42" s="43"/>
      <c r="H42" s="17"/>
    </row>
    <row r="43" spans="1:8" s="16" customFormat="1" x14ac:dyDescent="0.3">
      <c r="A43" s="44" t="s">
        <v>146</v>
      </c>
      <c r="B43" s="43"/>
      <c r="H43" s="17"/>
    </row>
    <row r="44" spans="1:8" s="16" customFormat="1" x14ac:dyDescent="0.3">
      <c r="A44" s="44"/>
      <c r="B44" s="43"/>
      <c r="H44" s="17"/>
    </row>
    <row r="45" spans="1:8" s="6" customFormat="1" ht="15" thickBot="1" x14ac:dyDescent="0.35">
      <c r="A45" s="51" t="s">
        <v>147</v>
      </c>
      <c r="B45" s="52">
        <f>SUBTOTAL(109,Table2[Total expenditure])</f>
        <v>0</v>
      </c>
      <c r="C45" s="52">
        <f>SUBTOTAL(109,Table2[Non Core Expenditure])</f>
        <v>0</v>
      </c>
      <c r="D45" s="52">
        <f>SUBTOTAL(109,Table2[Total Core Expenditure])</f>
        <v>0</v>
      </c>
      <c r="E45" s="52">
        <f>SUBTOTAL(109,Table2[Total UK Core Expenditure])</f>
        <v>0</v>
      </c>
      <c r="F45" s="52">
        <f>SUM(Table2[Total Non UK Core Expenditure])</f>
        <v>0</v>
      </c>
      <c r="G45" s="52">
        <f>SUM(Table2[[Apportionment basis ]])</f>
        <v>0</v>
      </c>
      <c r="H45" s="53"/>
    </row>
    <row r="46" spans="1:8" s="16" customFormat="1" x14ac:dyDescent="0.3">
      <c r="A46" s="44" t="s">
        <v>148</v>
      </c>
      <c r="B46" s="47"/>
      <c r="E46" s="48"/>
      <c r="H46" s="17"/>
    </row>
    <row r="47" spans="1:8" s="6" customFormat="1" ht="15" thickBot="1" x14ac:dyDescent="0.35">
      <c r="A47" s="54" t="s">
        <v>147</v>
      </c>
      <c r="B47" s="55">
        <f>Table2[[#Totals],[Total expenditure]]-B46</f>
        <v>0</v>
      </c>
      <c r="C47" s="55">
        <f>Table2[[#Totals],[Non Core Expenditure]]-C46</f>
        <v>0</v>
      </c>
      <c r="D47" s="55">
        <f>Table2[[#Totals],[Total Core Expenditure]]-D46</f>
        <v>0</v>
      </c>
      <c r="E47" s="55">
        <f>Table2[[#Totals],[Total UK Core Expenditure]]-E46</f>
        <v>0</v>
      </c>
      <c r="F47" s="55">
        <f>Table2[[#Totals],[Total Non UK Core Expenditure]]-F46</f>
        <v>0</v>
      </c>
      <c r="G47" s="55">
        <f>Table2[[#Totals],[Apportionment basis ]]-G46</f>
        <v>0</v>
      </c>
      <c r="H47" s="56"/>
    </row>
    <row r="48" spans="1:8" x14ac:dyDescent="0.3">
      <c r="A48" t="s">
        <v>149</v>
      </c>
    </row>
    <row r="49" spans="1:1" x14ac:dyDescent="0.3">
      <c r="A49" t="s">
        <v>150</v>
      </c>
    </row>
    <row r="50" spans="1:1" x14ac:dyDescent="0.3">
      <c r="A50" t="s">
        <v>151</v>
      </c>
    </row>
    <row r="105" spans="1:1" x14ac:dyDescent="0.3">
      <c r="A105" s="1"/>
    </row>
  </sheetData>
  <sheetProtection algorithmName="SHA-512" hashValue="rfXC4ODWNgHfaDXKBJo4zMbEWN2QEiKwoFYzk9awawpgQDMhVQ1daWXk36+dW/6vae77tbY8TxhyufI+KZk4Hw==" saltValue="PEiOlZnf9YXnwKD2ITJo3w==" spinCount="100000" sheet="1" insertColumns="0" insertRows="0"/>
  <mergeCells count="3">
    <mergeCell ref="B3:C3"/>
    <mergeCell ref="B4:C4"/>
    <mergeCell ref="A2:H2"/>
  </mergeCells>
  <conditionalFormatting sqref="B45">
    <cfRule type="cellIs" dxfId="24" priority="2" operator="notEqual">
      <formula>$B$1</formula>
    </cfRule>
  </conditionalFormatting>
  <conditionalFormatting sqref="D45">
    <cfRule type="cellIs" dxfId="23" priority="1" operator="notEqual">
      <formula>$E$1</formula>
    </cfRule>
  </conditionalFormatting>
  <pageMargins left="0.7" right="0.7" top="0.75" bottom="0.75" header="0.3" footer="0.3"/>
  <pageSetup paperSize="9" orientation="portrait" r:id="rId1"/>
  <headerFooter>
    <oddFooter>&amp;C&amp;1#&amp;"Calibri"&amp;10&amp;K000000OFFICIAL</oddFooter>
  </headerFooter>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ADE49AA34772468ECB203A2ABF3A84" ma:contentTypeVersion="31" ma:contentTypeDescription="Create a new document." ma:contentTypeScope="" ma:versionID="4f4d253bc20ba4df7ac9ec746ac7562d">
  <xsd:schema xmlns:xsd="http://www.w3.org/2001/XMLSchema" xmlns:xs="http://www.w3.org/2001/XMLSchema" xmlns:p="http://schemas.microsoft.com/office/2006/metadata/properties" xmlns:ns1="http://schemas.microsoft.com/sharepoint/v3" xmlns:ns2="43f61a81-08e4-450f-9189-2143ec144f36" xmlns:ns3="229aab0b-7173-4521-96dd-bb43636f532e" targetNamespace="http://schemas.microsoft.com/office/2006/metadata/properties" ma:root="true" ma:fieldsID="5b47f16e74ed1ec9b37661be9f25fead" ns1:_="" ns2:_="" ns3:_="">
    <xsd:import namespace="http://schemas.microsoft.com/sharepoint/v3"/>
    <xsd:import namespace="43f61a81-08e4-450f-9189-2143ec144f36"/>
    <xsd:import namespace="229aab0b-7173-4521-96dd-bb43636f53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Description" minOccurs="0"/>
                <xsd:element ref="ns2:Restricted_x003f_" minOccurs="0"/>
                <xsd:element ref="ns2:MediaServiceAutoTags" minOccurs="0"/>
                <xsd:element ref="ns2:MediaServiceOCR" minOccurs="0"/>
                <xsd:element ref="ns2:MediaServiceGenerationTime" minOccurs="0"/>
                <xsd:element ref="ns2:MediaServiceEventHashCode" minOccurs="0"/>
                <xsd:element ref="ns2:Date" minOccurs="0"/>
                <xsd:element ref="ns2:_x0077_gy3" minOccurs="0"/>
                <xsd:element ref="ns2:MediaServiceDateTaken" minOccurs="0"/>
                <xsd:element ref="ns2:MediaLengthInSeconds" minOccurs="0"/>
                <xsd:element ref="ns2:MediaServiceLocation" minOccurs="0"/>
                <xsd:element ref="ns2:Notes" minOccurs="0"/>
                <xsd:element ref="ns2:lcf76f155ced4ddcb4097134ff3c332f" minOccurs="0"/>
                <xsd:element ref="ns3:TaxCatchAll" minOccurs="0"/>
                <xsd:element ref="ns1:_ip_UnifiedCompliancePolicyProperties" minOccurs="0"/>
                <xsd:element ref="ns1:_ip_UnifiedCompliancePolicyUIAction" minOccurs="0"/>
                <xsd:element ref="ns2:MediaServiceObjectDetectorVersions" minOccurs="0"/>
                <xsd:element ref="ns2:_Flow_SignoffStatu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9" nillable="true" ma:displayName="Unified Compliance Policy Properties" ma:hidden="true" ma:internalName="_ip_UnifiedCompliancePolicyProperties">
      <xsd:simpleType>
        <xsd:restriction base="dms:Note"/>
      </xsd:simpleType>
    </xsd:element>
    <xsd:element name="_ip_UnifiedCompliancePolicyUIAction" ma:index="3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f61a81-08e4-450f-9189-2143ec144f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Description" ma:index="14" nillable="true" ma:displayName="Description" ma:format="Dropdown" ma:internalName="Description">
      <xsd:simpleType>
        <xsd:restriction base="dms:Note">
          <xsd:maxLength value="255"/>
        </xsd:restriction>
      </xsd:simpleType>
    </xsd:element>
    <xsd:element name="Restricted_x003f_" ma:index="15" nillable="true" ma:displayName="Restricted?" ma:default="0" ma:format="Dropdown" ma:internalName="Restricted_x003f_">
      <xsd:simpleType>
        <xsd:restriction base="dms:Boolea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Date" ma:index="20" nillable="true" ma:displayName="Date" ma:format="DateOnly" ma:internalName="Date">
      <xsd:simpleType>
        <xsd:restriction base="dms:DateTime"/>
      </xsd:simpleType>
    </xsd:element>
    <xsd:element name="_x0077_gy3" ma:index="21" nillable="true" ma:displayName="Text" ma:internalName="_x0077_gy3">
      <xsd:simpleType>
        <xsd:restriction base="dms:Text"/>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Location" ma:index="24" nillable="true" ma:displayName="Location" ma:internalName="MediaServiceLocation" ma:readOnly="true">
      <xsd:simpleType>
        <xsd:restriction base="dms:Text"/>
      </xsd:simpleType>
    </xsd:element>
    <xsd:element name="Notes" ma:index="25" nillable="true" ma:displayName="Notes" ma:description="Relates to the current status of a document" ma:format="Dropdown" ma:internalName="Notes">
      <xsd:simpleType>
        <xsd:restriction base="dms:Note">
          <xsd:maxLength value="255"/>
        </xsd:restrictio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a3ebb39f-d69b-4575-80f5-9912993956e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_Flow_SignoffStatus" ma:index="32" nillable="true" ma:displayName="Sign-off status" ma:internalName="Sign_x002d_off_x0020_status">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29aab0b-7173-4521-96dd-bb43636f53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8" nillable="true" ma:displayName="Taxonomy Catch All Column" ma:hidden="true" ma:list="{085845f4-f9e3-4de0-9bcd-bb6dc0918d80}" ma:internalName="TaxCatchAll" ma:showField="CatchAllData" ma:web="229aab0b-7173-4521-96dd-bb43636f53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229aab0b-7173-4521-96dd-bb43636f532e">
      <UserInfo>
        <DisplayName/>
        <AccountId xsi:nil="true"/>
        <AccountType/>
      </UserInfo>
    </SharedWithUsers>
    <lcf76f155ced4ddcb4097134ff3c332f xmlns="43f61a81-08e4-450f-9189-2143ec144f36">
      <Terms xmlns="http://schemas.microsoft.com/office/infopath/2007/PartnerControls"/>
    </lcf76f155ced4ddcb4097134ff3c332f>
    <_ip_UnifiedCompliancePolicyUIAction xmlns="http://schemas.microsoft.com/sharepoint/v3" xsi:nil="true"/>
    <Notes xmlns="43f61a81-08e4-450f-9189-2143ec144f36" xsi:nil="true"/>
    <Description xmlns="43f61a81-08e4-450f-9189-2143ec144f36" xsi:nil="true"/>
    <Restricted_x003f_ xmlns="43f61a81-08e4-450f-9189-2143ec144f36">false</Restricted_x003f_>
    <_ip_UnifiedCompliancePolicyProperties xmlns="http://schemas.microsoft.com/sharepoint/v3" xsi:nil="true"/>
    <Date xmlns="43f61a81-08e4-450f-9189-2143ec144f36" xsi:nil="true"/>
    <_Flow_SignoffStatus xmlns="43f61a81-08e4-450f-9189-2143ec144f36" xsi:nil="true"/>
    <_x0077_gy3 xmlns="43f61a81-08e4-450f-9189-2143ec144f36" xsi:nil="true"/>
    <TaxCatchAll xmlns="229aab0b-7173-4521-96dd-bb43636f532e" xsi:nil="true"/>
  </documentManagement>
</p:properties>
</file>

<file path=customXml/itemProps1.xml><?xml version="1.0" encoding="utf-8"?>
<ds:datastoreItem xmlns:ds="http://schemas.openxmlformats.org/officeDocument/2006/customXml" ds:itemID="{1DF3F935-F60D-4E95-80AD-69A9DBE7C6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3f61a81-08e4-450f-9189-2143ec144f36"/>
    <ds:schemaRef ds:uri="229aab0b-7173-4521-96dd-bb43636f5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528370-52D7-465D-AC3B-2255C11AB771}">
  <ds:schemaRefs>
    <ds:schemaRef ds:uri="http://schemas.microsoft.com/sharepoint/v3/contenttype/forms"/>
  </ds:schemaRefs>
</ds:datastoreItem>
</file>

<file path=customXml/itemProps3.xml><?xml version="1.0" encoding="utf-8"?>
<ds:datastoreItem xmlns:ds="http://schemas.openxmlformats.org/officeDocument/2006/customXml" ds:itemID="{0F1F2003-62A8-4542-969F-A4360CDACCDD}">
  <ds:schemaRefs>
    <ds:schemaRef ds:uri="http://purl.org/dc/elements/1.1/"/>
    <ds:schemaRef ds:uri="http://schemas.microsoft.com/office/2006/metadata/properties"/>
    <ds:schemaRef ds:uri="229aab0b-7173-4521-96dd-bb43636f532e"/>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3f61a81-08e4-450f-9189-2143ec144f3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 Page</vt:lpstr>
      <vt:lpstr>AVEC Computation Stencil</vt:lpstr>
      <vt:lpstr>AVEC Expenditure Breakdown</vt:lpstr>
    </vt:vector>
  </TitlesOfParts>
  <Manager/>
  <Company>HM Revenue and Customs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Atkins</dc:creator>
  <cp:keywords/>
  <dc:description/>
  <cp:lastModifiedBy>Williams, Alice (CS&amp;TD Business, Assets &amp; Internationa</cp:lastModifiedBy>
  <cp:revision/>
  <dcterms:created xsi:type="dcterms:W3CDTF">2017-06-16T09:27:03Z</dcterms:created>
  <dcterms:modified xsi:type="dcterms:W3CDTF">2025-03-27T12:23:02Z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0x0101009FADE49AA34772468ECB203A2ABF3A84</vt:lpwstr>
  </property>
  <property fmtid="{D5CDD505-2E9C-101B-9397-08002B2CF9AE}" pid="3" name="Order">
    <vt:r8>8600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MSIP_Label_f9af038e-07b4-4369-a678-c835687cb272_Enabled">
    <vt:lpwstr>true</vt:lpwstr>
  </property>
  <property fmtid="{D5CDD505-2E9C-101B-9397-08002B2CF9AE}" pid="11" name="MSIP_Label_f9af038e-07b4-4369-a678-c835687cb272_SetDate">
    <vt:lpwstr>2021-10-22T11:49:04Z</vt:lpwstr>
  </property>
  <property fmtid="{D5CDD505-2E9C-101B-9397-08002B2CF9AE}" pid="12" name="MSIP_Label_f9af038e-07b4-4369-a678-c835687cb272_Method">
    <vt:lpwstr>Standard</vt:lpwstr>
  </property>
  <property fmtid="{D5CDD505-2E9C-101B-9397-08002B2CF9AE}" pid="13" name="MSIP_Label_f9af038e-07b4-4369-a678-c835687cb272_Name">
    <vt:lpwstr>OFFICIAL</vt:lpwstr>
  </property>
  <property fmtid="{D5CDD505-2E9C-101B-9397-08002B2CF9AE}" pid="14" name="MSIP_Label_f9af038e-07b4-4369-a678-c835687cb272_SiteId">
    <vt:lpwstr>ac52f73c-fd1a-4a9a-8e7a-4a248f3139e1</vt:lpwstr>
  </property>
  <property fmtid="{D5CDD505-2E9C-101B-9397-08002B2CF9AE}" pid="15" name="MSIP_Label_f9af038e-07b4-4369-a678-c835687cb272_ActionId">
    <vt:lpwstr>5b4e9929-3036-4258-805d-2208229bafcf</vt:lpwstr>
  </property>
  <property fmtid="{D5CDD505-2E9C-101B-9397-08002B2CF9AE}" pid="16" name="MSIP_Label_f9af038e-07b4-4369-a678-c835687cb272_ContentBits">
    <vt:lpwstr>2</vt:lpwstr>
  </property>
  <property fmtid="{D5CDD505-2E9C-101B-9397-08002B2CF9AE}" pid="17" name="MediaServiceImageTags">
    <vt:lpwstr/>
  </property>
</Properties>
</file>