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194" documentId="14_{2C37ACAC-F67B-44B6-AEF0-3DC7DCCC7352}" xr6:coauthVersionLast="47" xr6:coauthVersionMax="47" xr10:uidLastSave="{21BA3D8E-A255-492F-8DC6-8C67499E62E5}"/>
  <bookViews>
    <workbookView xWindow="-11856" yWindow="12852" windowWidth="23256" windowHeight="12576" activeTab="1" xr2:uid="{00000000-000D-0000-FFFF-FFFF00000000}"/>
  </bookViews>
  <sheets>
    <sheet name="Theatre Tax Relief Stencil" sheetId="2" r:id="rId1"/>
    <sheet name="Theatre TR Computation Stencil" sheetId="7" r:id="rId2"/>
    <sheet name="Theatre Expenditure Breakdown" sheetId="1" r:id="rId3"/>
  </sheets>
  <definedNames>
    <definedName name="_xlnm._FilterDatabase" localSheetId="2" hidden="1">'Theatre Expenditure Breakdown'!#REF!</definedName>
    <definedName name="Conditions" localSheetId="1">'Theatre Expenditure Breakdown'!#REF!</definedName>
    <definedName name="Conditions">'Theatre Expenditure Breakdown'!#REF!</definedName>
    <definedName name="_xlnm.Print_Area" localSheetId="2">'Theatre Expenditure Breakdown'!$A$1:$H$47</definedName>
    <definedName name="_xlnm.Print_Area" localSheetId="0">'Theatre Tax Relief Stencil'!$A$1:$E$12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7" l="1"/>
  <c r="E13" i="7"/>
  <c r="F13" i="7"/>
  <c r="G13" i="7"/>
  <c r="H13" i="7"/>
  <c r="E12" i="7"/>
  <c r="D12" i="7"/>
  <c r="E11" i="7" s="1"/>
  <c r="D13" i="7"/>
  <c r="D15" i="7"/>
  <c r="E14" i="7" s="1"/>
  <c r="D22" i="7"/>
  <c r="D28" i="7" s="1"/>
  <c r="E22" i="7"/>
  <c r="F22" i="7"/>
  <c r="F23" i="7" s="1"/>
  <c r="F24" i="7" s="1"/>
  <c r="G22" i="7"/>
  <c r="G23" i="7" s="1"/>
  <c r="G24" i="7" s="1"/>
  <c r="H22" i="7"/>
  <c r="H28" i="7" s="1"/>
  <c r="E23" i="7"/>
  <c r="E24" i="7" s="1"/>
  <c r="E28" i="7"/>
  <c r="E32" i="7"/>
  <c r="E33" i="7" s="1"/>
  <c r="F32" i="7"/>
  <c r="F33" i="7" s="1"/>
  <c r="G32" i="7"/>
  <c r="G33" i="7" s="1"/>
  <c r="H32" i="7"/>
  <c r="H33" i="7" s="1"/>
  <c r="D33" i="7"/>
  <c r="D35" i="7"/>
  <c r="D37" i="7" s="1"/>
  <c r="E35" i="7"/>
  <c r="F36" i="7" s="1"/>
  <c r="F35" i="7"/>
  <c r="G35" i="7"/>
  <c r="H36" i="7" s="1"/>
  <c r="H35" i="7"/>
  <c r="H37" i="7" s="1"/>
  <c r="E36" i="7"/>
  <c r="E40" i="7"/>
  <c r="F40" i="7" s="1"/>
  <c r="G40" i="7" s="1"/>
  <c r="H40" i="7" s="1"/>
  <c r="D43" i="7"/>
  <c r="D46" i="7" s="1"/>
  <c r="E43" i="7"/>
  <c r="E46" i="7" s="1"/>
  <c r="F43" i="7"/>
  <c r="F46" i="7" s="1"/>
  <c r="G43" i="7"/>
  <c r="H43" i="7"/>
  <c r="D44" i="7"/>
  <c r="E44" i="7"/>
  <c r="F44" i="7"/>
  <c r="G44" i="7"/>
  <c r="H44" i="7"/>
  <c r="D45" i="7"/>
  <c r="E45" i="7"/>
  <c r="F45" i="7"/>
  <c r="G45" i="7"/>
  <c r="H45" i="7"/>
  <c r="G46" i="7"/>
  <c r="H46" i="7"/>
  <c r="E29" i="7" l="1"/>
  <c r="E30" i="7" s="1"/>
  <c r="E34" i="7" s="1"/>
  <c r="D30" i="7"/>
  <c r="D34" i="7" s="1"/>
  <c r="E37" i="7"/>
  <c r="H23" i="7"/>
  <c r="H24" i="7" s="1"/>
  <c r="F37" i="7"/>
  <c r="D23" i="7"/>
  <c r="D24" i="7" s="1"/>
  <c r="D26" i="7" s="1"/>
  <c r="F25" i="7"/>
  <c r="F26" i="7" s="1"/>
  <c r="E25" i="7"/>
  <c r="E26" i="7" s="1"/>
  <c r="E15" i="7"/>
  <c r="G25" i="7"/>
  <c r="H25" i="7"/>
  <c r="H26" i="7" s="1"/>
  <c r="G26" i="7"/>
  <c r="F11" i="7"/>
  <c r="F12" i="7" s="1"/>
  <c r="D17" i="7"/>
  <c r="G36" i="7"/>
  <c r="G37" i="7" s="1"/>
  <c r="G28" i="7"/>
  <c r="F29" i="7"/>
  <c r="F28" i="7"/>
  <c r="E17" i="7" l="1"/>
  <c r="E27" i="7" s="1"/>
  <c r="E39" i="7" s="1"/>
  <c r="E41" i="7" s="1"/>
  <c r="G29" i="7"/>
  <c r="F30" i="7"/>
  <c r="F34" i="7" s="1"/>
  <c r="D27" i="7"/>
  <c r="D39" i="7" s="1"/>
  <c r="H29" i="7"/>
  <c r="H30" i="7" s="1"/>
  <c r="H34" i="7" s="1"/>
  <c r="G30" i="7"/>
  <c r="G34" i="7" s="1"/>
  <c r="G11" i="7"/>
  <c r="G12" i="7" s="1"/>
  <c r="F14" i="7"/>
  <c r="H11" i="7" l="1"/>
  <c r="H12" i="7" s="1"/>
  <c r="F15" i="7"/>
  <c r="F17" i="7" s="1"/>
  <c r="F27" i="7" s="1"/>
  <c r="F39" i="7" s="1"/>
  <c r="F41" i="7" s="1"/>
  <c r="G14" i="7" l="1"/>
  <c r="G15" i="7" l="1"/>
  <c r="G17" i="7" s="1"/>
  <c r="G27" i="7" s="1"/>
  <c r="G39" i="7" s="1"/>
  <c r="G41" i="7" s="1"/>
  <c r="H14" i="7" l="1"/>
  <c r="H15" i="7" s="1"/>
  <c r="H17" i="7" s="1"/>
  <c r="H27" i="7" s="1"/>
  <c r="H39" i="7" s="1"/>
  <c r="H41" i="7" s="1"/>
  <c r="F44" i="1"/>
  <c r="G44" i="1"/>
  <c r="B44" i="1" l="1"/>
  <c r="B46" i="1" s="1"/>
  <c r="C44" i="1"/>
  <c r="C46" i="1" s="1"/>
  <c r="D44" i="1"/>
  <c r="D46" i="1" s="1"/>
  <c r="E44" i="1"/>
  <c r="E46" i="1" s="1"/>
  <c r="F46" i="1"/>
  <c r="G46" i="1"/>
  <c r="B1" i="1" l="1"/>
  <c r="E1" i="1"/>
</calcChain>
</file>

<file path=xl/sharedStrings.xml><?xml version="1.0" encoding="utf-8"?>
<sst xmlns="http://schemas.openxmlformats.org/spreadsheetml/2006/main" count="199" uniqueCount="184">
  <si>
    <t>Theatre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</si>
  <si>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</si>
  <si>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</si>
  <si>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</si>
  <si>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</si>
  <si>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</si>
  <si>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</si>
  <si>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</si>
  <si>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</si>
  <si>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</si>
  <si>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</si>
  <si>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</si>
  <si>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Theatrical Production Company</t>
  </si>
  <si>
    <t>Theatrical Production</t>
  </si>
  <si>
    <t>Touring Or Non-touring Production</t>
  </si>
  <si>
    <t>Touring</t>
  </si>
  <si>
    <t>Please Select</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</si>
  <si>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</si>
  <si>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</si>
  <si>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</si>
  <si>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</si>
  <si>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</si>
  <si>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</si>
  <si>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</si>
  <si>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</si>
  <si>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</si>
  <si>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Computation of taxable profits and theatre tax relief</t>
  </si>
  <si>
    <t>£</t>
  </si>
  <si>
    <t>Notes</t>
  </si>
  <si>
    <t>Taxable profit before
additional deduction</t>
  </si>
  <si>
    <t>TP1</t>
  </si>
  <si>
    <t>Estimated total income from the theatrical production</t>
  </si>
  <si>
    <t>TP2</t>
  </si>
  <si>
    <t>Estimated total cost of the theatrical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</si>
  <si>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</si>
  <si>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</si>
  <si>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</si>
  <si>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</si>
  <si>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</si>
  <si>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</si>
  <si>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</si>
  <si>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</si>
  <si>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</si>
  <si>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</si>
  <si>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</si>
  <si>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</si>
  <si>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</si>
  <si>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</si>
  <si>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</si>
  <si>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</si>
  <si>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</si>
  <si>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</si>
  <si>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</si>
  <si>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</si>
  <si>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</si>
  <si>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</si>
  <si>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</si>
  <si>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</si>
  <si>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</si>
  <si>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</si>
  <si>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</si>
  <si>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</si>
  <si>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</si>
  <si>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</si>
  <si>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</si>
  <si>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</si>
  <si>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</si>
  <si>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</si>
  <si>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</si>
  <si>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</si>
  <si>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</si>
  <si>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</si>
  <si>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</si>
  <si>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</si>
  <si>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</si>
  <si>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</si>
  <si>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</si>
  <si>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</si>
  <si>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</si>
  <si>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</si>
  <si>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</si>
  <si>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</si>
  <si>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</si>
  <si>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</si>
  <si>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</si>
  <si>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</si>
  <si>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</si>
  <si>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</si>
  <si>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</si>
  <si>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</si>
  <si>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</si>
  <si>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</si>
  <si>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</si>
  <si>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</si>
  <si>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 enter as positive figure</t>
  </si>
  <si>
    <t>TC6.1</t>
  </si>
  <si>
    <t>25% of TC5 if Touring production, otherwise 20% of TC5</t>
  </si>
  <si>
    <t>TC6.2</t>
  </si>
  <si>
    <t>50% of TC5 if Touring production, otherwise 45% of TC5</t>
  </si>
  <si>
    <t>TC6.3</t>
  </si>
  <si>
    <t>35% of TC5 if Touring production, otherwise 30% of TC5</t>
  </si>
  <si>
    <t>TC6.4</t>
  </si>
  <si>
    <t>Claimable Tax Credit</t>
  </si>
  <si>
    <t>Rate Based on Productions start date</t>
  </si>
  <si>
    <t>NB 1</t>
  </si>
  <si>
    <t>You can find more information regarding how to calculate the relief here https://www.gov.uk/hmrc-internal-manuals/theatre-tax-relief/ttr55000</t>
  </si>
  <si>
    <t>None Touring</t>
  </si>
  <si>
    <t>TTR &amp; MGETR</t>
  </si>
  <si>
    <t>Other times</t>
  </si>
  <si>
    <t>OTR</t>
  </si>
  <si>
    <t>Theatre Tax Relief Expenditure Breakdown Stencil</t>
  </si>
  <si>
    <t>Rehearsal Period</t>
  </si>
  <si>
    <t>Number of Touring venues</t>
  </si>
  <si>
    <t>Curtain up/Release date</t>
  </si>
  <si>
    <t xml:space="preserve">Number of Performances </t>
  </si>
  <si>
    <t>Total Income</t>
  </si>
  <si>
    <t>Income of which is a State Aid</t>
  </si>
  <si>
    <t>You can find more information regarding core expenditure here https://www.gov.uk/hmrc-internal-manuals/theatre-tax-relief/ttr50010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</si>
  <si>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</si>
  <si>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</si>
  <si>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</si>
  <si>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</si>
  <si>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</si>
  <si>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</si>
  <si>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</si>
  <si>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</si>
  <si>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</si>
  <si>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</si>
  <si>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Script</t>
  </si>
  <si>
    <t>Pre production/Rehearsal Stage</t>
  </si>
  <si>
    <t>Director</t>
  </si>
  <si>
    <t>Cast (rehearsal period for Theatre and orchestra)</t>
  </si>
  <si>
    <t>Art work</t>
  </si>
  <si>
    <t>Cheographer</t>
  </si>
  <si>
    <t>Stage</t>
  </si>
  <si>
    <t>Costumes</t>
  </si>
  <si>
    <t>Rehearsal Room Costs</t>
  </si>
  <si>
    <t>Running Phase - Normally considered Non Core Expenditure</t>
  </si>
  <si>
    <t>cast - running</t>
  </si>
  <si>
    <t>Ongoing Stage costs</t>
  </si>
  <si>
    <t>Theatre Cost</t>
  </si>
  <si>
    <t>Tour Booking</t>
  </si>
  <si>
    <t xml:space="preserve">Tour Travel </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</si>
  <si>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</si>
  <si>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</si>
  <si>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</si>
  <si>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</si>
  <si>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</si>
  <si>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</si>
  <si>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</si>
  <si>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</si>
  <si>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</si>
  <si>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</si>
  <si>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</si>
  <si>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</si>
  <si>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</si>
  <si>
    <t>CP1</t>
  </si>
  <si>
    <t>CP2</t>
  </si>
  <si>
    <t>CP3</t>
  </si>
  <si>
    <t>CP4</t>
  </si>
  <si>
    <t>CP5</t>
  </si>
  <si>
    <t>CP6</t>
  </si>
  <si>
    <t>CP7</t>
  </si>
  <si>
    <t>CP8</t>
  </si>
  <si>
    <t>CP9</t>
  </si>
  <si>
    <t>CP10</t>
  </si>
  <si>
    <t>Totals for current period</t>
  </si>
  <si>
    <t>Total core expenditure at end of previous period</t>
  </si>
  <si>
    <t>Core expenditure brought into account for current period</t>
  </si>
  <si>
    <t>CP1 minus CP2</t>
  </si>
  <si>
    <t>CP4 minus CP5</t>
  </si>
  <si>
    <t>Total expenditure brought into account for current period</t>
  </si>
  <si>
    <t>CP3 plus CP6</t>
  </si>
  <si>
    <t>CP8 minus CP9</t>
  </si>
  <si>
    <t>UK or EEA core expenditure incurred to date</t>
  </si>
  <si>
    <t>UK or EEA core expenditure at end of previous period</t>
  </si>
  <si>
    <t>UK or EEA core expenditure brought into account for current period</t>
  </si>
  <si>
    <t>AD7 minus AD8</t>
  </si>
  <si>
    <t>TP10 minus AD9; if loss enter as minus figure</t>
  </si>
  <si>
    <t>(AD10 plus TC1) or nil, if result is not a minus figure</t>
  </si>
  <si>
    <t>Lesser of (AD7 minus TC3) and TC2, ignoring minus sign</t>
  </si>
  <si>
    <t>Theatre tax credit Productions between 27/10/21 and 31/03/2025</t>
  </si>
  <si>
    <t>Theatre tax credit Productions between 01/04/2025 and 31/03/2026</t>
  </si>
  <si>
    <t>Theatre tax credit Production start date before 27/10/2021 or after 31/03/2026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</si>
</sst>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sz val="11"/>
      <color theme="1"/>
      <name val="Arial"/>
      <family val="2"/>
    </font>
    <font>
      <b/>
      <sz val="8"/>
      <color theme="1"/>
      <name val="Arial"/>
      <family val="2"/>
    </font>
    <font>
      <b/>
      <sz val="11"/>
      <name val="Calibri"/>
      <family val="2"/>
      <scheme val="minor"/>
    </font>
    <font>
      <u/>
      <sz val="11"/>
      <color theme="10"/>
      <name val="Calibri"/>
      <family val="2"/>
      <scheme val="minor"/>
    </font>
    <font>
      <sz val="8"/>
      <name val="Arial"/>
      <family val="2"/>
    </font>
    <font>
      <sz val="12"/>
      <color theme="1"/>
      <name val="Calibri"/>
      <family val="2"/>
      <scheme val="minor"/>
    </font>
    <font>
      <sz val="12"/>
      <color rgb="FFFF0000"/>
      <name val="Calibri"/>
      <family val="2"/>
      <scheme val="minor"/>
    </font>
    <font>
      <u/>
      <sz val="11"/>
      <color rgb="FF0070C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39997558519241921"/>
        <bgColor indexed="64"/>
      </patternFill>
    </fill>
  </fills>
  <borders count="36">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auto="1"/>
      </left>
      <right style="medium">
        <color indexed="64"/>
      </right>
      <top/>
      <bottom style="thin">
        <color auto="1"/>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auto="1"/>
      </right>
      <top style="thin">
        <color auto="1"/>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35">
    <xf numFmtId="0" fontId="0" fillId="0" borderId="0" xfId="0"/>
    <xf numFmtId="0" fontId="0" fillId="0" borderId="0" xfId="0" applyAlignment="1">
      <alignment horizontal="center"/>
    </xf>
    <xf numFmtId="0" fontId="9" fillId="0" borderId="0" xfId="0" applyFont="1"/>
    <xf numFmtId="0" fontId="10" fillId="4" borderId="3" xfId="0" applyFont="1" applyFill="1" applyBorder="1"/>
    <xf numFmtId="0" fontId="7" fillId="4" borderId="3" xfId="0" applyFont="1" applyFill="1" applyBorder="1"/>
    <xf numFmtId="0" fontId="7" fillId="0" borderId="3" xfId="0" applyFont="1" applyBorder="1" applyAlignment="1">
      <alignment horizontal="center"/>
    </xf>
    <xf numFmtId="0" fontId="0" fillId="5" borderId="0" xfId="0" applyFill="1" applyAlignment="1" applyProtection="1">
      <alignment horizontal="left" vertical="top"/>
      <protection locked="0"/>
    </xf>
    <xf numFmtId="4" fontId="7" fillId="7" borderId="3" xfId="0" applyNumberFormat="1" applyFont="1" applyFill="1" applyBorder="1" applyProtection="1">
      <protection locked="0"/>
    </xf>
    <xf numFmtId="4" fontId="7" fillId="7" borderId="3" xfId="0" applyNumberFormat="1" applyFont="1" applyFill="1" applyBorder="1" applyProtection="1">
      <protection hidden="1"/>
    </xf>
    <xf numFmtId="4" fontId="7" fillId="8" borderId="3" xfId="0" applyNumberFormat="1" applyFont="1" applyFill="1" applyBorder="1" applyProtection="1">
      <protection locked="0"/>
    </xf>
    <xf numFmtId="4" fontId="7" fillId="8" borderId="3" xfId="0" applyNumberFormat="1" applyFont="1" applyFill="1" applyBorder="1" applyProtection="1">
      <protection hidden="1"/>
    </xf>
    <xf numFmtId="0" fontId="0" fillId="0" borderId="0" xfId="0" applyProtection="1">
      <protection locked="0"/>
    </xf>
    <xf numFmtId="0" fontId="0" fillId="0" borderId="0" xfId="0" applyProtection="1">
      <protection hidden="1"/>
    </xf>
    <xf numFmtId="0" fontId="0" fillId="2" borderId="0" xfId="0" applyFill="1"/>
    <xf numFmtId="0" fontId="0" fillId="2" borderId="0" xfId="0" applyFill="1" applyAlignment="1">
      <alignment horizontal="center"/>
    </xf>
    <xf numFmtId="0" fontId="12" fillId="2" borderId="0" xfId="1" applyFill="1" applyBorder="1"/>
    <xf numFmtId="0" fontId="13" fillId="8" borderId="11" xfId="0" applyFont="1" applyFill="1" applyBorder="1" applyAlignment="1" applyProtection="1">
      <alignment horizontal="center"/>
      <protection locked="0"/>
    </xf>
    <xf numFmtId="2" fontId="0" fillId="0" borderId="0" xfId="0" applyNumberFormat="1" applyProtection="1">
      <protection locked="0"/>
    </xf>
    <xf numFmtId="0" fontId="0" fillId="5" borderId="0" xfId="0" applyFill="1" applyProtection="1">
      <protection locked="0"/>
    </xf>
    <xf numFmtId="0" fontId="0" fillId="0" borderId="1" xfId="0" applyBorder="1" applyProtection="1">
      <protection locked="0"/>
    </xf>
    <xf numFmtId="14" fontId="0" fillId="2" borderId="0" xfId="0" applyNumberFormat="1" applyFill="1"/>
    <xf numFmtId="0" fontId="7" fillId="0" borderId="4" xfId="0" applyFont="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xf>
    <xf numFmtId="0" fontId="0" fillId="5" borderId="6"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0" fillId="5" borderId="17" xfId="0" applyFill="1" applyBorder="1" applyAlignment="1" applyProtection="1">
      <alignment horizontal="left" vertical="top"/>
      <protection locked="0"/>
    </xf>
    <xf numFmtId="2" fontId="11" fillId="6" borderId="2" xfId="0" applyNumberFormat="1" applyFont="1" applyFill="1" applyBorder="1" applyProtection="1">
      <protection hidden="1"/>
    </xf>
    <xf numFmtId="2" fontId="11" fillId="6" borderId="19" xfId="0" applyNumberFormat="1" applyFont="1" applyFill="1" applyBorder="1" applyProtection="1">
      <protection hidden="1"/>
    </xf>
    <xf numFmtId="0" fontId="0" fillId="3" borderId="10" xfId="0" applyFill="1" applyBorder="1" applyProtection="1">
      <protection hidden="1"/>
    </xf>
    <xf numFmtId="0" fontId="1" fillId="6" borderId="10" xfId="0" applyFont="1" applyFill="1" applyBorder="1" applyProtection="1">
      <protection hidden="1"/>
    </xf>
    <xf numFmtId="0" fontId="5" fillId="9" borderId="25" xfId="0" applyFont="1" applyFill="1" applyBorder="1" applyProtection="1">
      <protection locked="0"/>
    </xf>
    <xf numFmtId="2" fontId="0" fillId="9" borderId="11" xfId="0" applyNumberFormat="1" applyFill="1" applyBorder="1" applyProtection="1">
      <protection locked="0"/>
    </xf>
    <xf numFmtId="0" fontId="0" fillId="9" borderId="3" xfId="0" applyFill="1" applyBorder="1" applyProtection="1">
      <protection locked="0"/>
    </xf>
    <xf numFmtId="0" fontId="0" fillId="9" borderId="23" xfId="0" applyFill="1" applyBorder="1" applyProtection="1">
      <protection locked="0"/>
    </xf>
    <xf numFmtId="0" fontId="0" fillId="9" borderId="25" xfId="0" applyFill="1" applyBorder="1" applyProtection="1">
      <protection locked="0"/>
    </xf>
    <xf numFmtId="0" fontId="1" fillId="9" borderId="25" xfId="0" applyFont="1" applyFill="1" applyBorder="1" applyProtection="1">
      <protection locked="0"/>
    </xf>
    <xf numFmtId="0" fontId="0" fillId="4" borderId="25" xfId="0" applyFill="1" applyBorder="1" applyProtection="1">
      <protection locked="0"/>
    </xf>
    <xf numFmtId="2" fontId="0" fillId="4" borderId="11" xfId="0" applyNumberFormat="1" applyFill="1" applyBorder="1" applyProtection="1">
      <protection locked="0"/>
    </xf>
    <xf numFmtId="0" fontId="0" fillId="4" borderId="3" xfId="0" applyFill="1" applyBorder="1" applyProtection="1">
      <protection locked="0"/>
    </xf>
    <xf numFmtId="0" fontId="0" fillId="4" borderId="23" xfId="0" applyFill="1" applyBorder="1" applyProtection="1">
      <protection locked="0"/>
    </xf>
    <xf numFmtId="0" fontId="5" fillId="4" borderId="25" xfId="0" applyFont="1" applyFill="1" applyBorder="1" applyAlignment="1" applyProtection="1">
      <alignment wrapText="1"/>
      <protection locked="0"/>
    </xf>
    <xf numFmtId="0" fontId="2" fillId="4" borderId="25" xfId="0" applyFont="1" applyFill="1" applyBorder="1" applyAlignment="1" applyProtection="1">
      <alignment wrapText="1"/>
      <protection locked="0"/>
    </xf>
    <xf numFmtId="0" fontId="1" fillId="4" borderId="25" xfId="0" applyFont="1" applyFill="1" applyBorder="1" applyProtection="1">
      <protection locked="0"/>
    </xf>
    <xf numFmtId="0" fontId="0" fillId="4" borderId="8" xfId="0" applyFill="1" applyBorder="1" applyProtection="1">
      <protection locked="0"/>
    </xf>
    <xf numFmtId="0" fontId="0" fillId="4" borderId="0" xfId="0" applyFill="1" applyProtection="1">
      <protection locked="0"/>
    </xf>
    <xf numFmtId="0" fontId="0" fillId="4" borderId="17" xfId="0" applyFill="1" applyBorder="1" applyProtection="1">
      <protection locked="0"/>
    </xf>
    <xf numFmtId="0" fontId="3" fillId="3" borderId="24" xfId="0" applyFont="1" applyFill="1" applyBorder="1" applyProtection="1">
      <protection hidden="1"/>
    </xf>
    <xf numFmtId="0" fontId="3" fillId="3" borderId="0" xfId="0" applyFont="1" applyFill="1" applyProtection="1">
      <protection hidden="1"/>
    </xf>
    <xf numFmtId="0" fontId="3" fillId="3" borderId="17" xfId="0" applyFont="1" applyFill="1" applyBorder="1" applyProtection="1">
      <protection hidden="1"/>
    </xf>
    <xf numFmtId="0" fontId="3" fillId="3" borderId="9" xfId="0" applyFont="1" applyFill="1" applyBorder="1" applyProtection="1">
      <protection hidden="1"/>
    </xf>
    <xf numFmtId="0" fontId="3" fillId="3" borderId="15" xfId="0" applyFont="1" applyFill="1" applyBorder="1" applyProtection="1">
      <protection hidden="1"/>
    </xf>
    <xf numFmtId="0" fontId="0" fillId="3" borderId="15" xfId="0" applyFill="1" applyBorder="1" applyProtection="1">
      <protection hidden="1"/>
    </xf>
    <xf numFmtId="0" fontId="0" fillId="3" borderId="16" xfId="0" applyFill="1" applyBorder="1" applyProtection="1">
      <protection hidden="1"/>
    </xf>
    <xf numFmtId="0" fontId="5" fillId="3" borderId="15" xfId="1" applyFont="1" applyFill="1" applyBorder="1" applyProtection="1">
      <protection hidden="1"/>
    </xf>
    <xf numFmtId="0" fontId="0" fillId="4" borderId="6" xfId="0" applyFill="1" applyBorder="1" applyProtection="1">
      <protection locked="0"/>
    </xf>
    <xf numFmtId="2" fontId="0" fillId="3" borderId="0" xfId="0" applyNumberFormat="1" applyFill="1" applyProtection="1">
      <protection hidden="1"/>
    </xf>
    <xf numFmtId="0" fontId="0" fillId="3" borderId="17" xfId="0" applyFill="1" applyBorder="1" applyProtection="1">
      <protection hidden="1"/>
    </xf>
    <xf numFmtId="0" fontId="6" fillId="4" borderId="3" xfId="0" applyFont="1" applyFill="1" applyBorder="1" applyProtection="1">
      <protection locked="0"/>
    </xf>
    <xf numFmtId="0" fontId="6" fillId="4" borderId="3" xfId="0" applyFont="1" applyFill="1" applyBorder="1" applyAlignment="1" applyProtection="1">
      <alignment vertical="center" wrapText="1"/>
      <protection locked="0"/>
    </xf>
    <xf numFmtId="0" fontId="7" fillId="2" borderId="28" xfId="0" applyFont="1" applyFill="1" applyBorder="1" applyAlignment="1">
      <alignment horizontal="center"/>
    </xf>
    <xf numFmtId="0" fontId="14" fillId="4" borderId="6" xfId="0" applyFont="1" applyFill="1" applyBorder="1" applyProtection="1">
      <protection hidden="1"/>
    </xf>
    <xf numFmtId="0" fontId="14" fillId="4" borderId="0" xfId="0" applyFont="1" applyFill="1" applyProtection="1">
      <protection hidden="1"/>
    </xf>
    <xf numFmtId="0" fontId="14" fillId="4" borderId="17" xfId="0" applyFont="1" applyFill="1" applyBorder="1" applyProtection="1">
      <protection hidden="1"/>
    </xf>
    <xf numFmtId="0" fontId="14" fillId="4" borderId="0" xfId="0" applyFont="1" applyFill="1" applyAlignment="1" applyProtection="1">
      <alignment horizontal="left" vertical="top"/>
      <protection hidden="1"/>
    </xf>
    <xf numFmtId="0" fontId="14" fillId="4" borderId="17" xfId="0" applyFont="1" applyFill="1" applyBorder="1" applyAlignment="1" applyProtection="1">
      <alignment horizontal="left" vertical="top"/>
      <protection hidden="1"/>
    </xf>
    <xf numFmtId="0" fontId="14" fillId="4" borderId="6" xfId="0" applyFont="1" applyFill="1" applyBorder="1" applyAlignment="1" applyProtection="1">
      <alignment horizontal="left" vertical="top"/>
      <protection hidden="1"/>
    </xf>
    <xf numFmtId="0" fontId="0" fillId="4" borderId="0" xfId="0" applyFill="1"/>
    <xf numFmtId="0" fontId="14" fillId="4" borderId="6" xfId="0" applyFont="1" applyFill="1" applyBorder="1"/>
    <xf numFmtId="0" fontId="0" fillId="4" borderId="17" xfId="0" applyFill="1" applyBorder="1"/>
    <xf numFmtId="0" fontId="0" fillId="4" borderId="2" xfId="0" applyFill="1" applyBorder="1"/>
    <xf numFmtId="0" fontId="0" fillId="4" borderId="19" xfId="0" applyFill="1" applyBorder="1"/>
    <xf numFmtId="0" fontId="8" fillId="4" borderId="3" xfId="0" applyFont="1" applyFill="1" applyBorder="1"/>
    <xf numFmtId="0" fontId="7" fillId="4" borderId="11" xfId="0" applyFont="1" applyFill="1" applyBorder="1"/>
    <xf numFmtId="0" fontId="10" fillId="4" borderId="29" xfId="0" applyFont="1" applyFill="1" applyBorder="1"/>
    <xf numFmtId="0" fontId="7" fillId="4" borderId="6" xfId="0" applyFont="1" applyFill="1" applyBorder="1"/>
    <xf numFmtId="14" fontId="7" fillId="4" borderId="3" xfId="0" applyNumberFormat="1" applyFont="1" applyFill="1" applyBorder="1" applyProtection="1">
      <protection locked="0"/>
    </xf>
    <xf numFmtId="0" fontId="7" fillId="4" borderId="23" xfId="0" applyFont="1" applyFill="1" applyBorder="1" applyProtection="1">
      <protection locked="0"/>
    </xf>
    <xf numFmtId="0" fontId="7" fillId="4" borderId="35" xfId="0" applyFont="1" applyFill="1" applyBorder="1"/>
    <xf numFmtId="14" fontId="7" fillId="4" borderId="11" xfId="0" applyNumberFormat="1" applyFont="1" applyFill="1" applyBorder="1" applyProtection="1">
      <protection locked="0"/>
    </xf>
    <xf numFmtId="0" fontId="10" fillId="4" borderId="22" xfId="0" applyFont="1" applyFill="1" applyBorder="1"/>
    <xf numFmtId="0" fontId="10" fillId="4" borderId="23" xfId="0" applyFont="1" applyFill="1" applyBorder="1"/>
    <xf numFmtId="0" fontId="7" fillId="4" borderId="34" xfId="0" applyFont="1" applyFill="1" applyBorder="1"/>
    <xf numFmtId="0" fontId="7" fillId="4" borderId="30" xfId="0" applyFont="1" applyFill="1" applyBorder="1"/>
    <xf numFmtId="0" fontId="13" fillId="8" borderId="23" xfId="0" applyFont="1" applyFill="1" applyBorder="1" applyAlignment="1" applyProtection="1">
      <alignment horizontal="center"/>
      <protection locked="0"/>
    </xf>
    <xf numFmtId="0" fontId="7" fillId="4" borderId="23" xfId="0" applyFont="1" applyFill="1" applyBorder="1"/>
    <xf numFmtId="0" fontId="7" fillId="4" borderId="29" xfId="0" applyFont="1" applyFill="1" applyBorder="1" applyProtection="1">
      <protection locked="0"/>
    </xf>
    <xf numFmtId="0" fontId="7" fillId="4" borderId="30" xfId="0" applyFont="1" applyFill="1" applyBorder="1" applyProtection="1">
      <protection locked="0"/>
    </xf>
    <xf numFmtId="0" fontId="10" fillId="8" borderId="5" xfId="0" applyFont="1" applyFill="1" applyBorder="1" applyAlignment="1">
      <alignment horizontal="center"/>
    </xf>
    <xf numFmtId="0" fontId="10" fillId="8" borderId="5" xfId="0" applyFont="1" applyFill="1" applyBorder="1"/>
    <xf numFmtId="0" fontId="10" fillId="8" borderId="18" xfId="0" applyFont="1" applyFill="1" applyBorder="1"/>
    <xf numFmtId="0" fontId="10" fillId="4" borderId="31" xfId="0" applyFont="1" applyFill="1" applyBorder="1"/>
    <xf numFmtId="0" fontId="16" fillId="4" borderId="2" xfId="0" applyFont="1" applyFill="1" applyBorder="1"/>
    <xf numFmtId="4" fontId="7" fillId="8" borderId="3" xfId="0" applyNumberFormat="1" applyFont="1" applyFill="1" applyBorder="1" applyProtection="1">
      <protection locked="0" hidden="1"/>
    </xf>
    <xf numFmtId="4" fontId="10" fillId="8" borderId="30" xfId="0" applyNumberFormat="1" applyFont="1" applyFill="1" applyBorder="1" applyProtection="1">
      <protection hidden="1"/>
    </xf>
    <xf numFmtId="0" fontId="7" fillId="0" borderId="5" xfId="0" applyFont="1" applyBorder="1" applyAlignment="1">
      <alignment horizontal="center"/>
    </xf>
    <xf numFmtId="0" fontId="7" fillId="4" borderId="0" xfId="0" applyFont="1" applyFill="1" applyProtection="1">
      <protection locked="0"/>
    </xf>
    <xf numFmtId="0" fontId="8" fillId="4" borderId="3" xfId="0" applyFont="1" applyFill="1" applyBorder="1" applyProtection="1">
      <protection locked="0"/>
    </xf>
    <xf numFmtId="0" fontId="10" fillId="4" borderId="3" xfId="0" applyFont="1" applyFill="1" applyBorder="1" applyProtection="1">
      <protection locked="0"/>
    </xf>
    <xf numFmtId="0" fontId="7" fillId="4" borderId="3" xfId="0" applyFont="1" applyFill="1" applyBorder="1" applyProtection="1">
      <protection locked="0"/>
    </xf>
    <xf numFmtId="0" fontId="10" fillId="4" borderId="0" xfId="0" applyFont="1" applyFill="1"/>
    <xf numFmtId="4" fontId="10" fillId="10" borderId="0" xfId="0" applyNumberFormat="1" applyFont="1" applyFill="1" applyProtection="1">
      <protection hidden="1"/>
    </xf>
    <xf numFmtId="0" fontId="7" fillId="2" borderId="0" xfId="0" applyFont="1" applyFill="1" applyAlignment="1">
      <alignment horizontal="center"/>
    </xf>
    <xf numFmtId="0" fontId="10" fillId="7" borderId="0" xfId="0" applyFont="1" applyFill="1" applyAlignment="1">
      <alignment horizontal="center" vertical="center" textRotation="90"/>
    </xf>
    <xf numFmtId="0" fontId="10" fillId="2" borderId="0" xfId="0" applyFont="1" applyFill="1" applyAlignment="1">
      <alignment horizontal="center" vertical="center" textRotation="90"/>
    </xf>
    <xf numFmtId="0" fontId="10" fillId="2" borderId="0" xfId="0" applyFont="1" applyFill="1"/>
    <xf numFmtId="4" fontId="10" fillId="2" borderId="0" xfId="0" applyNumberFormat="1" applyFont="1" applyFill="1" applyProtection="1">
      <protection hidden="1"/>
    </xf>
    <xf numFmtId="0" fontId="15" fillId="4" borderId="6" xfId="0" applyFont="1" applyFill="1" applyBorder="1" applyAlignment="1" applyProtection="1">
      <alignment horizontal="left" wrapText="1"/>
      <protection hidden="1"/>
    </xf>
    <xf numFmtId="0" fontId="15" fillId="4" borderId="0" xfId="0" applyFont="1" applyFill="1" applyAlignment="1" applyProtection="1">
      <alignment horizontal="left" wrapText="1"/>
      <protection hidden="1"/>
    </xf>
    <xf numFmtId="0" fontId="15" fillId="4" borderId="17" xfId="0" applyFont="1" applyFill="1" applyBorder="1" applyAlignment="1" applyProtection="1">
      <alignment horizontal="left" wrapText="1"/>
      <protection hidden="1"/>
    </xf>
    <xf numFmtId="0" fontId="4" fillId="5" borderId="14" xfId="0" applyFont="1" applyFill="1" applyBorder="1" applyAlignment="1" applyProtection="1">
      <alignment horizontal="center" vertical="top"/>
      <protection hidden="1"/>
    </xf>
    <xf numFmtId="0" fontId="4" fillId="5" borderId="15" xfId="0" applyFont="1" applyFill="1" applyBorder="1" applyAlignment="1" applyProtection="1">
      <alignment horizontal="center" vertical="top"/>
      <protection hidden="1"/>
    </xf>
    <xf numFmtId="0" fontId="4" fillId="5" borderId="16" xfId="0" applyFont="1" applyFill="1" applyBorder="1" applyAlignment="1" applyProtection="1">
      <alignment horizontal="center" vertical="top"/>
      <protection hidden="1"/>
    </xf>
    <xf numFmtId="0" fontId="14" fillId="4" borderId="6" xfId="0" applyFont="1" applyFill="1" applyBorder="1" applyAlignment="1" applyProtection="1">
      <alignment horizontal="left" vertical="top" wrapText="1"/>
      <protection hidden="1"/>
    </xf>
    <xf numFmtId="0" fontId="14" fillId="4" borderId="0" xfId="0" applyFont="1" applyFill="1" applyAlignment="1" applyProtection="1">
      <alignment horizontal="left" vertical="top" wrapText="1"/>
      <protection hidden="1"/>
    </xf>
    <xf numFmtId="0" fontId="14" fillId="4" borderId="17" xfId="0" applyFont="1" applyFill="1" applyBorder="1" applyAlignment="1" applyProtection="1">
      <alignment horizontal="left" vertical="top" wrapText="1"/>
      <protection hidden="1"/>
    </xf>
    <xf numFmtId="0" fontId="7" fillId="4" borderId="32" xfId="0" applyFont="1" applyFill="1" applyBorder="1" applyAlignment="1" applyProtection="1">
      <alignment horizontal="center"/>
      <protection locked="0"/>
    </xf>
    <xf numFmtId="0" fontId="7" fillId="4" borderId="26" xfId="0" applyFont="1" applyFill="1" applyBorder="1" applyAlignment="1" applyProtection="1">
      <alignment horizontal="center"/>
      <protection locked="0"/>
    </xf>
    <xf numFmtId="0" fontId="7" fillId="4" borderId="27" xfId="0" applyFont="1" applyFill="1" applyBorder="1" applyAlignment="1" applyProtection="1">
      <alignment horizontal="center"/>
      <protection locked="0"/>
    </xf>
    <xf numFmtId="0" fontId="7" fillId="4" borderId="11" xfId="0" applyFont="1" applyFill="1" applyBorder="1" applyAlignment="1" applyProtection="1">
      <alignment horizontal="center"/>
      <protection locked="0"/>
    </xf>
    <xf numFmtId="0" fontId="7" fillId="4" borderId="3" xfId="0" applyFont="1" applyFill="1" applyBorder="1" applyAlignment="1" applyProtection="1">
      <alignment horizontal="center"/>
      <protection locked="0"/>
    </xf>
    <xf numFmtId="0" fontId="7" fillId="4" borderId="23" xfId="0" applyFont="1" applyFill="1" applyBorder="1" applyAlignment="1" applyProtection="1">
      <alignment horizontal="center"/>
      <protection locked="0"/>
    </xf>
    <xf numFmtId="0" fontId="10" fillId="7" borderId="22" xfId="0" applyFont="1" applyFill="1" applyBorder="1" applyAlignment="1">
      <alignment horizontal="center" vertical="center" textRotation="90" wrapText="1"/>
    </xf>
    <xf numFmtId="0" fontId="10" fillId="8" borderId="21" xfId="0" applyFont="1" applyFill="1" applyBorder="1" applyAlignment="1">
      <alignment horizontal="center" vertical="center" textRotation="90" wrapText="1"/>
    </xf>
    <xf numFmtId="0" fontId="10" fillId="8" borderId="20" xfId="0" applyFont="1" applyFill="1" applyBorder="1" applyAlignment="1">
      <alignment horizontal="center" vertical="center" textRotation="90" wrapText="1"/>
    </xf>
    <xf numFmtId="0" fontId="10" fillId="8" borderId="6" xfId="0" applyFont="1" applyFill="1" applyBorder="1" applyAlignment="1">
      <alignment horizontal="center" vertical="center" textRotation="90"/>
    </xf>
    <xf numFmtId="0" fontId="10" fillId="8" borderId="7" xfId="0" applyFont="1" applyFill="1" applyBorder="1" applyAlignment="1">
      <alignment horizontal="center" vertical="center" textRotation="90"/>
    </xf>
    <xf numFmtId="0" fontId="7" fillId="4" borderId="33" xfId="0" applyFont="1" applyFill="1" applyBorder="1" applyAlignment="1">
      <alignment horizontal="center" wrapText="1"/>
    </xf>
    <xf numFmtId="0" fontId="7" fillId="4" borderId="26" xfId="0" applyFont="1" applyFill="1" applyBorder="1" applyAlignment="1">
      <alignment horizontal="center" wrapText="1"/>
    </xf>
    <xf numFmtId="0" fontId="7" fillId="4" borderId="27" xfId="0" applyFont="1" applyFill="1" applyBorder="1" applyAlignment="1">
      <alignment horizontal="center" wrapText="1"/>
    </xf>
    <xf numFmtId="0" fontId="7" fillId="4" borderId="22" xfId="0" applyFont="1" applyFill="1" applyBorder="1" applyAlignment="1">
      <alignment horizontal="center"/>
    </xf>
    <xf numFmtId="0" fontId="7" fillId="4" borderId="3" xfId="0" applyFont="1" applyFill="1" applyBorder="1" applyAlignment="1">
      <alignment horizontal="center"/>
    </xf>
    <xf numFmtId="0" fontId="7" fillId="4" borderId="23" xfId="0" applyFont="1" applyFill="1" applyBorder="1" applyAlignment="1">
      <alignment horizontal="center"/>
    </xf>
    <xf numFmtId="0" fontId="10" fillId="7" borderId="3" xfId="0" applyFont="1" applyFill="1" applyBorder="1" applyAlignment="1">
      <alignment horizontal="center" vertical="center" textRotation="90" wrapText="1"/>
    </xf>
    <xf numFmtId="0" fontId="4" fillId="5" borderId="0" xfId="0" applyFont="1" applyFill="1" applyAlignment="1" applyProtection="1">
      <alignment horizontal="center"/>
      <protection locked="0"/>
    </xf>
  </cellXfs>
  <cellStyles count="2">
    <cellStyle name="Hyperlink" xfId="1" builtinId="8"/>
    <cellStyle name="Normal" xfId="0" builtinId="0"/>
  </cellStyles>
  <dxfs count="30">
    <dxf>
      <fill>
        <patternFill patternType="solid">
          <fgColor indexed="64"/>
          <bgColor theme="1" tint="0.499984740745262"/>
        </patternFill>
      </fill>
      <border diagonalUp="0" diagonalDown="0" outline="0">
        <left/>
        <right style="medium">
          <color indexed="64"/>
        </right>
        <top/>
        <bottom/>
      </border>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1" tint="0.499984740745262"/>
        </patternFill>
      </fill>
      <protection locked="1" hidden="1"/>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1" tint="0.499984740745262"/>
        </patternFill>
      </fill>
      <border diagonalUp="0" diagonalDown="0" outline="0">
        <left style="medium">
          <color indexed="64"/>
        </left>
        <right style="medium">
          <color indexed="64"/>
        </right>
        <top/>
        <bottom style="medium">
          <color indexed="64"/>
        </bottom>
      </border>
      <protection locked="1" hidden="1"/>
    </dxf>
    <dxf>
      <fill>
        <patternFill patternType="solid">
          <fgColor indexed="64"/>
          <bgColor theme="0" tint="-4.9989318521683403E-2"/>
        </patternFill>
      </fill>
      <border diagonalUp="0" diagonalDown="0" outline="0">
        <left style="medium">
          <color indexed="64"/>
        </left>
        <right style="medium">
          <color indexed="64"/>
        </right>
        <top style="thin">
          <color indexed="64"/>
        </top>
        <bottom style="thin">
          <color indexed="64"/>
        </bottom>
      </border>
      <protection locked="0" hidden="0"/>
    </dxf>
    <dxf>
      <fill>
        <patternFill patternType="solid">
          <fgColor indexed="64"/>
          <bgColor theme="1" tint="0.499984740745262"/>
        </patternFill>
      </fill>
      <protection locked="1" hidden="1"/>
    </dxf>
    <dxf>
      <fill>
        <patternFill patternType="solid">
          <fgColor indexed="64"/>
          <bgColor theme="0" tint="-4.9989318521683403E-2"/>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ill>
        <patternFill patternType="solid">
          <fgColor indexed="64"/>
          <bgColor theme="0" tint="-0.14999847407452621"/>
        </patternFill>
      </fill>
      <border diagonalUp="0" diagonalDown="0" outline="0">
        <left style="medium">
          <color indexed="64"/>
        </left>
        <right style="medium">
          <color indexed="64"/>
        </right>
        <top/>
        <bottom/>
      </border>
      <protection locked="0" hidden="0"/>
    </dxf>
    <dxf>
      <protection locked="0" hidden="0"/>
    </dxf>
    <dxf>
      <fill>
        <patternFill patternType="solid">
          <fgColor indexed="64"/>
          <bgColor theme="0" tint="-0.14999847407452621"/>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s>
  <tableStyles count="1" defaultTableStyle="TableStyleMedium2" defaultPivotStyle="PivotStyleLight16">
    <tableStyle name="Invisible" pivot="0" table="0" count="0" xr9:uid="{4C4185AE-CEB7-405D-9BE7-3B8D8D8B58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2271713</xdr:colOff>
      <xdr:row>36</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4" totalsRowCount="1" headerRowDxfId="18" dataDxfId="17" totalsRowDxfId="16">
  <autoFilter ref="A7:H4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theatre-tax-relief/ttr5500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theatre-tax-relief/ttr5001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showGridLines="0" zoomScaleNormal="100" workbookViewId="0">
      <selection activeCell="A9" sqref="A9:E9"/>
    </sheetView>
  </sheetViews>
  <sheetFormatPr defaultRowHeight="14.4" x14ac:dyDescent="0.3"/>
  <cols>
    <col min="1" max="1" width="81" customWidth="1"/>
    <col min="2" max="2" width="17.88671875" customWidth="1"/>
    <col min="3" max="3" width="42.6640625" customWidth="1"/>
    <col min="4" max="4" width="37.6640625" customWidth="1"/>
    <col min="5" max="5" width="68.6640625" customWidth="1"/>
  </cols>
  <sheetData>
    <row r="1" spans="1:5" ht="21" x14ac:dyDescent="0.3">
      <c r="A1" s="110" t="s">
        <v>0</v>
      </c>
      <c r="B1" s="111"/>
      <c r="C1" s="111"/>
      <c r="D1" s="111"/>
      <c r="E1" s="112"/>
    </row>
    <row r="2" spans="1:5" x14ac:dyDescent="0.3">
      <c r="A2" s="24"/>
      <c r="B2" s="25" t="s">
        <v>1</v>
      </c>
      <c r="C2" s="6"/>
      <c r="D2" s="25" t="s">
        <v>2</v>
      </c>
      <c r="E2" s="26"/>
    </row>
    <row r="3" spans="1:5" x14ac:dyDescent="0.3">
      <c r="A3" s="24"/>
      <c r="B3" s="25" t="s">
        <v>3</v>
      </c>
      <c r="C3" s="6"/>
      <c r="D3" s="25" t="s">
        <v>4</v>
      </c>
      <c r="E3" s="26"/>
    </row>
    <row r="4" spans="1:5" ht="15.6" x14ac:dyDescent="0.3">
      <c r="A4" s="61"/>
      <c r="B4" s="62"/>
      <c r="C4" s="62"/>
      <c r="D4" s="62"/>
      <c r="E4" s="63"/>
    </row>
    <row r="5" spans="1:5" ht="39" customHeight="1" x14ac:dyDescent="0.3">
      <c r="A5" s="113" t="s">
        <v>5</v>
      </c>
      <c r="B5" s="114"/>
      <c r="C5" s="114"/>
      <c r="D5" s="114"/>
      <c r="E5" s="115"/>
    </row>
    <row r="6" spans="1:5" ht="15.6" x14ac:dyDescent="0.3">
      <c r="A6" s="61" t="s">
        <v>6</v>
      </c>
      <c r="B6" s="64"/>
      <c r="C6" s="64"/>
      <c r="D6" s="64"/>
      <c r="E6" s="65"/>
    </row>
    <row r="7" spans="1:5" ht="56.25" customHeight="1" x14ac:dyDescent="0.3">
      <c r="A7" s="113" t="s">
        <v>7</v>
      </c>
      <c r="B7" s="114"/>
      <c r="C7" s="114"/>
      <c r="D7" s="114"/>
      <c r="E7" s="115"/>
    </row>
    <row r="8" spans="1:5" ht="15.6" x14ac:dyDescent="0.3">
      <c r="A8" s="66" t="s">
        <v>8</v>
      </c>
      <c r="B8" s="64"/>
      <c r="C8" s="64"/>
      <c r="D8" s="64"/>
      <c r="E8" s="65"/>
    </row>
    <row r="9" spans="1:5" ht="36" customHeight="1" x14ac:dyDescent="0.3">
      <c r="A9" s="107" t="s">
        <v>9</v>
      </c>
      <c r="B9" s="108"/>
      <c r="C9" s="108"/>
      <c r="D9" s="108"/>
      <c r="E9" s="109"/>
    </row>
    <row r="10" spans="1:5" ht="22.5" customHeight="1" x14ac:dyDescent="0.3">
      <c r="A10" s="68" t="s">
        <v>10</v>
      </c>
      <c r="B10" s="67"/>
      <c r="C10" s="67"/>
      <c r="D10" s="67"/>
      <c r="E10" s="69"/>
    </row>
    <row r="11" spans="1:5" ht="15.6" x14ac:dyDescent="0.3">
      <c r="A11" s="66"/>
      <c r="B11" s="67"/>
      <c r="C11" s="67"/>
      <c r="D11" s="67"/>
      <c r="E11" s="69"/>
    </row>
    <row r="12" spans="1:5" ht="15" thickBot="1" x14ac:dyDescent="0.35">
      <c r="A12" s="92" t="s">
        <v>11</v>
      </c>
      <c r="B12" s="70"/>
      <c r="C12" s="70"/>
      <c r="D12" s="70"/>
      <c r="E12" s="71"/>
    </row>
  </sheetData>
  <sheetProtection algorithmName="SHA-512" hashValue="1FZaMPn88S96dfrgnoJP1XZ7HQpg9Mc7yZ4PG4dQYcMIouWvbX3TcaGfI/AQI/ZJCBQYK48aDj0abUntpNeBew==" saltValue="FoIKk7Nps6X6KC2JuvAmuA==" spinCount="100000" sheet="1" objects="1" scenarios="1"/>
  <mergeCells count="4">
    <mergeCell ref="A9:E9"/>
    <mergeCell ref="A1:E1"/>
    <mergeCell ref="A5:E5"/>
    <mergeCell ref="A7:E7"/>
  </mergeCells>
  <hyperlinks>
    <hyperlink ref="A12" r:id="rId1" display="https://www.gov.uk/guidance/corporation-tax-creative-industry-tax-reliefs" xr:uid="{4AD3FD0E-E9A4-4965-8365-9FA0A6A53869}"/>
  </hyperlinks>
  <printOptions horizontalCentered="1" verticalCentered="1"/>
  <pageMargins left="0.70866141732283472" right="0.70866141732283472" top="0.74803149606299213" bottom="0.74803149606299213" header="0.31496062992125984" footer="0.31496062992125984"/>
  <pageSetup paperSize="9" scale="33" orientation="portrait" r:id="rId2"/>
  <headerFooter>
    <oddHeader xml:space="preserve">&amp;CTheatre Stencil V5 HMRC Version
</oddHeader>
    <oddFooter>&amp;C&amp;1#&amp;"Calibri,Regular"&amp;10&amp;K000000OFFICIAL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239A-EA16-46A7-AB88-BC498AF0271D}">
  <sheetPr>
    <tabColor theme="9" tint="0.39997558519241921"/>
    <pageSetUpPr fitToPage="1"/>
  </sheetPr>
  <dimension ref="A1:J83"/>
  <sheetViews>
    <sheetView showGridLines="0" tabSelected="1" topLeftCell="B1" zoomScaleNormal="100" workbookViewId="0">
      <selection activeCell="E8" sqref="E8"/>
    </sheetView>
  </sheetViews>
  <sheetFormatPr defaultRowHeight="14.4" x14ac:dyDescent="0.3"/>
  <cols>
    <col min="1" max="1" width="5.109375" customWidth="1"/>
    <col min="2" max="2" width="5.5546875" style="1" bestFit="1" customWidth="1"/>
    <col min="3" max="3" width="66.33203125" customWidth="1"/>
    <col min="4" max="4" width="14.109375" customWidth="1"/>
    <col min="5" max="5" width="19.88671875" customWidth="1"/>
    <col min="6" max="6" width="18.44140625" customWidth="1"/>
    <col min="7" max="7" width="20.33203125" customWidth="1"/>
    <col min="8" max="8" width="25.88671875" customWidth="1"/>
    <col min="9" max="9" width="55.44140625" customWidth="1"/>
  </cols>
  <sheetData>
    <row r="1" spans="1:10" ht="12.75" customHeight="1" x14ac:dyDescent="0.3">
      <c r="A1" s="127" t="s">
        <v>12</v>
      </c>
      <c r="B1" s="128"/>
      <c r="C1" s="129"/>
      <c r="D1" s="116"/>
      <c r="E1" s="117"/>
      <c r="F1" s="117"/>
      <c r="G1" s="117"/>
      <c r="H1" s="117"/>
      <c r="I1" s="118"/>
      <c r="J1" s="2"/>
    </row>
    <row r="2" spans="1:10" ht="12.75" customHeight="1" x14ac:dyDescent="0.3">
      <c r="A2" s="130" t="s">
        <v>13</v>
      </c>
      <c r="B2" s="131"/>
      <c r="C2" s="132"/>
      <c r="D2" s="119"/>
      <c r="E2" s="120"/>
      <c r="F2" s="120"/>
      <c r="G2" s="120"/>
      <c r="H2" s="120"/>
      <c r="I2" s="121"/>
      <c r="J2" s="2"/>
    </row>
    <row r="3" spans="1:10" ht="12.75" customHeight="1" x14ac:dyDescent="0.3">
      <c r="A3" s="130" t="s">
        <v>14</v>
      </c>
      <c r="B3" s="131"/>
      <c r="C3" s="132"/>
      <c r="D3" s="16" t="s">
        <v>16</v>
      </c>
      <c r="E3" s="16" t="s">
        <v>16</v>
      </c>
      <c r="F3" s="16" t="s">
        <v>16</v>
      </c>
      <c r="G3" s="16" t="s">
        <v>16</v>
      </c>
      <c r="H3" s="16" t="s">
        <v>16</v>
      </c>
      <c r="I3" s="84"/>
      <c r="J3" s="2"/>
    </row>
    <row r="4" spans="1:10" ht="12.75" customHeight="1" x14ac:dyDescent="0.3">
      <c r="A4" s="130" t="s">
        <v>17</v>
      </c>
      <c r="B4" s="131"/>
      <c r="C4" s="132"/>
      <c r="D4" s="79"/>
      <c r="E4" s="76"/>
      <c r="F4" s="76"/>
      <c r="G4" s="76"/>
      <c r="H4" s="76"/>
      <c r="I4" s="77"/>
      <c r="J4" s="2"/>
    </row>
    <row r="5" spans="1:10" ht="15.75" customHeight="1" x14ac:dyDescent="0.3">
      <c r="A5" s="80" t="s">
        <v>18</v>
      </c>
      <c r="B5" s="3"/>
      <c r="C5" s="81"/>
      <c r="D5" s="79"/>
      <c r="E5" s="79"/>
      <c r="F5" s="79"/>
      <c r="G5" s="79"/>
      <c r="H5" s="79"/>
      <c r="I5" s="85"/>
      <c r="J5" s="2"/>
    </row>
    <row r="6" spans="1:10" ht="12.75" customHeight="1" thickBot="1" x14ac:dyDescent="0.35">
      <c r="A6" s="82" t="s">
        <v>19</v>
      </c>
      <c r="B6" s="83"/>
      <c r="C6" s="78"/>
      <c r="D6" s="86" t="s">
        <v>20</v>
      </c>
      <c r="E6" s="87" t="s">
        <v>21</v>
      </c>
      <c r="F6" s="87" t="s">
        <v>22</v>
      </c>
      <c r="G6" s="87" t="s">
        <v>23</v>
      </c>
      <c r="H6" s="87" t="s">
        <v>24</v>
      </c>
      <c r="I6" s="78"/>
      <c r="J6" s="2"/>
    </row>
    <row r="7" spans="1:10" ht="12.75" customHeight="1" x14ac:dyDescent="0.3">
      <c r="A7" s="75"/>
      <c r="B7" s="88" t="s">
        <v>25</v>
      </c>
      <c r="C7" s="89" t="s">
        <v>26</v>
      </c>
      <c r="D7" s="89" t="s">
        <v>27</v>
      </c>
      <c r="E7" s="89"/>
      <c r="F7" s="89"/>
      <c r="G7" s="89"/>
      <c r="H7" s="89"/>
      <c r="I7" s="90" t="s">
        <v>28</v>
      </c>
      <c r="J7" s="2"/>
    </row>
    <row r="8" spans="1:10" ht="12.75" customHeight="1" x14ac:dyDescent="0.3">
      <c r="A8" s="122" t="s">
        <v>29</v>
      </c>
      <c r="B8" s="5" t="s">
        <v>30</v>
      </c>
      <c r="C8" s="4" t="s">
        <v>31</v>
      </c>
      <c r="D8" s="7"/>
      <c r="E8" s="7"/>
      <c r="F8" s="7"/>
      <c r="G8" s="7"/>
      <c r="H8" s="7"/>
      <c r="I8" s="85"/>
      <c r="J8" s="2"/>
    </row>
    <row r="9" spans="1:10" ht="12.75" customHeight="1" x14ac:dyDescent="0.3">
      <c r="A9" s="122"/>
      <c r="B9" s="5" t="s">
        <v>32</v>
      </c>
      <c r="C9" s="4" t="s">
        <v>33</v>
      </c>
      <c r="D9" s="7"/>
      <c r="E9" s="7"/>
      <c r="F9" s="7"/>
      <c r="G9" s="7"/>
      <c r="H9" s="7"/>
      <c r="I9" s="85"/>
      <c r="J9" s="2"/>
    </row>
    <row r="10" spans="1:10" ht="12.75" customHeight="1" x14ac:dyDescent="0.3">
      <c r="A10" s="122"/>
      <c r="B10" s="5" t="s">
        <v>34</v>
      </c>
      <c r="C10" s="4" t="s">
        <v>35</v>
      </c>
      <c r="D10" s="7"/>
      <c r="E10" s="7"/>
      <c r="F10" s="7"/>
      <c r="G10" s="7"/>
      <c r="H10" s="7"/>
      <c r="I10" s="85"/>
      <c r="J10" s="2"/>
    </row>
    <row r="11" spans="1:10" ht="12.75" customHeight="1" x14ac:dyDescent="0.3">
      <c r="A11" s="122"/>
      <c r="B11" s="5" t="s">
        <v>36</v>
      </c>
      <c r="C11" s="72" t="s">
        <v>37</v>
      </c>
      <c r="D11" s="7"/>
      <c r="E11" s="8">
        <f>D12</f>
        <v>0</v>
      </c>
      <c r="F11" s="8">
        <f>E11+E12</f>
        <v>0</v>
      </c>
      <c r="G11" s="8">
        <f>F11+F12</f>
        <v>0</v>
      </c>
      <c r="H11" s="8">
        <f>G11+G12</f>
        <v>0</v>
      </c>
      <c r="I11" s="85"/>
      <c r="J11" s="2"/>
    </row>
    <row r="12" spans="1:10" ht="12.75" customHeight="1" x14ac:dyDescent="0.3">
      <c r="A12" s="122"/>
      <c r="B12" s="5" t="s">
        <v>38</v>
      </c>
      <c r="C12" s="3" t="s">
        <v>39</v>
      </c>
      <c r="D12" s="8">
        <f>SUM(D10-D11)</f>
        <v>0</v>
      </c>
      <c r="E12" s="8">
        <f t="shared" ref="E12:H12" si="0">SUM(E10-E11)</f>
        <v>0</v>
      </c>
      <c r="F12" s="8">
        <f t="shared" si="0"/>
        <v>0</v>
      </c>
      <c r="G12" s="8">
        <f t="shared" si="0"/>
        <v>0</v>
      </c>
      <c r="H12" s="8">
        <f t="shared" si="0"/>
        <v>0</v>
      </c>
      <c r="I12" s="85" t="s">
        <v>40</v>
      </c>
      <c r="J12" s="2"/>
    </row>
    <row r="13" spans="1:10" ht="12.75" customHeight="1" x14ac:dyDescent="0.3">
      <c r="A13" s="122"/>
      <c r="B13" s="5" t="s">
        <v>41</v>
      </c>
      <c r="C13" s="4" t="s">
        <v>42</v>
      </c>
      <c r="D13" s="8">
        <f>IFERROR(SUM(D10/D9*D8),0)</f>
        <v>0</v>
      </c>
      <c r="E13" s="8">
        <f t="shared" ref="E13:H13" si="1">IFERROR(SUM(E10/E9*E8),0)</f>
        <v>0</v>
      </c>
      <c r="F13" s="8">
        <f t="shared" si="1"/>
        <v>0</v>
      </c>
      <c r="G13" s="8">
        <f t="shared" si="1"/>
        <v>0</v>
      </c>
      <c r="H13" s="8">
        <f t="shared" si="1"/>
        <v>0</v>
      </c>
      <c r="I13" s="85" t="s">
        <v>43</v>
      </c>
      <c r="J13" s="2"/>
    </row>
    <row r="14" spans="1:10" ht="12.75" customHeight="1" x14ac:dyDescent="0.3">
      <c r="A14" s="122"/>
      <c r="B14" s="5" t="s">
        <v>44</v>
      </c>
      <c r="C14" s="72" t="s">
        <v>45</v>
      </c>
      <c r="D14" s="7"/>
      <c r="E14" s="8">
        <f>D15</f>
        <v>0</v>
      </c>
      <c r="F14" s="8">
        <f>E14+E15</f>
        <v>0</v>
      </c>
      <c r="G14" s="8">
        <f>F14+F15</f>
        <v>0</v>
      </c>
      <c r="H14" s="8">
        <f>G14+G15</f>
        <v>0</v>
      </c>
      <c r="I14" s="85"/>
      <c r="J14" s="2"/>
    </row>
    <row r="15" spans="1:10" ht="12.75" customHeight="1" x14ac:dyDescent="0.3">
      <c r="A15" s="122"/>
      <c r="B15" s="5" t="s">
        <v>46</v>
      </c>
      <c r="C15" s="3" t="s">
        <v>47</v>
      </c>
      <c r="D15" s="8">
        <f>SUM(D13-D14)</f>
        <v>0</v>
      </c>
      <c r="E15" s="8">
        <f>SUM(E13-E14)</f>
        <v>0</v>
      </c>
      <c r="F15" s="8">
        <f>SUM(F13-F14)</f>
        <v>0</v>
      </c>
      <c r="G15" s="8">
        <f>SUM(G13-G14)</f>
        <v>0</v>
      </c>
      <c r="H15" s="8">
        <f>SUM(H13-H14)</f>
        <v>0</v>
      </c>
      <c r="I15" s="85" t="s">
        <v>48</v>
      </c>
      <c r="J15" s="2"/>
    </row>
    <row r="16" spans="1:10" ht="12.75" customHeight="1" x14ac:dyDescent="0.3">
      <c r="A16" s="122"/>
      <c r="B16" s="5" t="s">
        <v>49</v>
      </c>
      <c r="C16" s="4" t="s">
        <v>50</v>
      </c>
      <c r="D16" s="7"/>
      <c r="E16" s="7"/>
      <c r="F16" s="7"/>
      <c r="G16" s="7"/>
      <c r="H16" s="7"/>
      <c r="I16" s="85" t="s">
        <v>51</v>
      </c>
      <c r="J16" s="2"/>
    </row>
    <row r="17" spans="1:10" ht="12.75" customHeight="1" x14ac:dyDescent="0.3">
      <c r="A17" s="122"/>
      <c r="B17" s="5" t="s">
        <v>52</v>
      </c>
      <c r="C17" s="3" t="s">
        <v>53</v>
      </c>
      <c r="D17" s="8">
        <f>SUM(D15-D12+D16)</f>
        <v>0</v>
      </c>
      <c r="E17" s="8">
        <f>SUM(E15-E12+E16)</f>
        <v>0</v>
      </c>
      <c r="F17" s="8">
        <f>SUM(F15-F12+F16)</f>
        <v>0</v>
      </c>
      <c r="G17" s="8">
        <f>SUM(G15-G12+G16)</f>
        <v>0</v>
      </c>
      <c r="H17" s="8">
        <f>SUM(H15-H12+H16)</f>
        <v>0</v>
      </c>
      <c r="I17" s="85" t="s">
        <v>54</v>
      </c>
      <c r="J17" s="2"/>
    </row>
    <row r="18" spans="1:10" ht="12.75" customHeight="1" x14ac:dyDescent="0.3">
      <c r="A18" s="123" t="s">
        <v>55</v>
      </c>
      <c r="B18" s="5" t="s">
        <v>56</v>
      </c>
      <c r="C18" s="4" t="s">
        <v>57</v>
      </c>
      <c r="D18" s="9"/>
      <c r="E18" s="9"/>
      <c r="F18" s="9"/>
      <c r="G18" s="9"/>
      <c r="H18" s="9"/>
      <c r="I18" s="85"/>
      <c r="J18" s="2"/>
    </row>
    <row r="19" spans="1:10" ht="12.75" customHeight="1" x14ac:dyDescent="0.3">
      <c r="A19" s="124"/>
      <c r="B19" s="5" t="s">
        <v>58</v>
      </c>
      <c r="C19" s="4" t="s">
        <v>59</v>
      </c>
      <c r="D19" s="9"/>
      <c r="E19" s="9"/>
      <c r="F19" s="9"/>
      <c r="G19" s="9"/>
      <c r="H19" s="9"/>
      <c r="I19" s="85"/>
      <c r="J19" s="2"/>
    </row>
    <row r="20" spans="1:10" ht="12.75" customHeight="1" x14ac:dyDescent="0.3">
      <c r="A20" s="124"/>
      <c r="B20" s="5" t="s">
        <v>60</v>
      </c>
      <c r="C20" s="3" t="s">
        <v>61</v>
      </c>
      <c r="D20" s="9"/>
      <c r="E20" s="9"/>
      <c r="F20" s="9"/>
      <c r="G20" s="9"/>
      <c r="H20" s="9"/>
      <c r="I20" s="85"/>
      <c r="J20" s="2"/>
    </row>
    <row r="21" spans="1:10" ht="12.75" customHeight="1" x14ac:dyDescent="0.3">
      <c r="A21" s="124"/>
      <c r="B21" s="5" t="s">
        <v>62</v>
      </c>
      <c r="C21" s="72" t="s">
        <v>63</v>
      </c>
      <c r="D21" s="9"/>
      <c r="E21" s="9"/>
      <c r="F21" s="9"/>
      <c r="G21" s="9"/>
      <c r="H21" s="9"/>
      <c r="I21" s="85"/>
      <c r="J21" s="2"/>
    </row>
    <row r="22" spans="1:10" ht="12.75" customHeight="1" x14ac:dyDescent="0.3">
      <c r="A22" s="124"/>
      <c r="B22" s="5" t="s">
        <v>64</v>
      </c>
      <c r="C22" s="3" t="s">
        <v>65</v>
      </c>
      <c r="D22" s="9">
        <f>SUM(D20:D21)</f>
        <v>0</v>
      </c>
      <c r="E22" s="9">
        <f>SUM(E20:E21)</f>
        <v>0</v>
      </c>
      <c r="F22" s="10">
        <f>SUM(F20+F21)</f>
        <v>0</v>
      </c>
      <c r="G22" s="10">
        <f>SUM(G20+G21)</f>
        <v>0</v>
      </c>
      <c r="H22" s="10">
        <f>SUM(H20+H21)</f>
        <v>0</v>
      </c>
      <c r="I22" s="85" t="s">
        <v>66</v>
      </c>
      <c r="J22" s="2"/>
    </row>
    <row r="23" spans="1:10" ht="12.75" customHeight="1" x14ac:dyDescent="0.3">
      <c r="A23" s="124"/>
      <c r="B23" s="5" t="s">
        <v>67</v>
      </c>
      <c r="C23" s="4" t="s">
        <v>68</v>
      </c>
      <c r="D23" s="10">
        <f>SUM(D22*0.8)</f>
        <v>0</v>
      </c>
      <c r="E23" s="10">
        <f>SUM(E22*0.8)</f>
        <v>0</v>
      </c>
      <c r="F23" s="10">
        <f>SUM(F22*0.8)</f>
        <v>0</v>
      </c>
      <c r="G23" s="10">
        <f>SUM(G22*0.8)</f>
        <v>0</v>
      </c>
      <c r="H23" s="10">
        <f>SUM(H22*0.8)</f>
        <v>0</v>
      </c>
      <c r="I23" s="85" t="s">
        <v>69</v>
      </c>
      <c r="J23" s="2"/>
    </row>
    <row r="24" spans="1:10" ht="12.75" customHeight="1" x14ac:dyDescent="0.3">
      <c r="A24" s="124"/>
      <c r="B24" s="5" t="s">
        <v>70</v>
      </c>
      <c r="C24" s="3" t="s">
        <v>77</v>
      </c>
      <c r="D24" s="10">
        <f>MIN(D20,D23)</f>
        <v>0</v>
      </c>
      <c r="E24" s="10">
        <f>MIN(E20,E23)</f>
        <v>0</v>
      </c>
      <c r="F24" s="10">
        <f>MIN(F20,F23)</f>
        <v>0</v>
      </c>
      <c r="G24" s="10">
        <f>MIN(G20,G23)</f>
        <v>0</v>
      </c>
      <c r="H24" s="10">
        <f>MIN(H20,H23)</f>
        <v>0</v>
      </c>
      <c r="I24" s="85" t="s">
        <v>78</v>
      </c>
      <c r="J24" s="2"/>
    </row>
    <row r="25" spans="1:10" ht="12.75" customHeight="1" x14ac:dyDescent="0.3">
      <c r="A25" s="124"/>
      <c r="B25" s="5" t="s">
        <v>71</v>
      </c>
      <c r="C25" s="72" t="s">
        <v>79</v>
      </c>
      <c r="D25" s="9"/>
      <c r="E25" s="10">
        <f>D24</f>
        <v>0</v>
      </c>
      <c r="F25" s="10">
        <f>E24</f>
        <v>0</v>
      </c>
      <c r="G25" s="10">
        <f>F24</f>
        <v>0</v>
      </c>
      <c r="H25" s="10">
        <f>G24</f>
        <v>0</v>
      </c>
      <c r="I25" s="85"/>
      <c r="J25" s="2"/>
    </row>
    <row r="26" spans="1:10" ht="12.75" customHeight="1" x14ac:dyDescent="0.3">
      <c r="A26" s="124"/>
      <c r="B26" s="5" t="s">
        <v>72</v>
      </c>
      <c r="C26" s="3" t="s">
        <v>80</v>
      </c>
      <c r="D26" s="10">
        <f>SUM(D24-D25)</f>
        <v>0</v>
      </c>
      <c r="E26" s="10">
        <f>SUM(E24-E25)</f>
        <v>0</v>
      </c>
      <c r="F26" s="10">
        <f>SUM(F24-F25)</f>
        <v>0</v>
      </c>
      <c r="G26" s="10">
        <f>SUM(G24-G25)</f>
        <v>0</v>
      </c>
      <c r="H26" s="10">
        <f>SUM(H24-H25)</f>
        <v>0</v>
      </c>
      <c r="I26" s="99" t="s">
        <v>177</v>
      </c>
      <c r="J26" s="2"/>
    </row>
    <row r="27" spans="1:10" ht="12.75" customHeight="1" x14ac:dyDescent="0.3">
      <c r="A27" s="124"/>
      <c r="B27" s="5" t="s">
        <v>73</v>
      </c>
      <c r="C27" s="3" t="s">
        <v>81</v>
      </c>
      <c r="D27" s="10">
        <f>SUM(D17-D26)</f>
        <v>0</v>
      </c>
      <c r="E27" s="10">
        <f>SUM(E17-E26)</f>
        <v>0</v>
      </c>
      <c r="F27" s="10">
        <f>SUM(F17-F26)</f>
        <v>0</v>
      </c>
      <c r="G27" s="10">
        <f>SUM(G17-G26)</f>
        <v>0</v>
      </c>
      <c r="H27" s="10">
        <f>SUM(H17-H26)</f>
        <v>0</v>
      </c>
      <c r="I27" s="99" t="s">
        <v>178</v>
      </c>
      <c r="J27" s="2"/>
    </row>
    <row r="28" spans="1:10" ht="12.75" customHeight="1" x14ac:dyDescent="0.3">
      <c r="A28" s="133" t="s">
        <v>166</v>
      </c>
      <c r="B28" s="5" t="s">
        <v>156</v>
      </c>
      <c r="C28" s="96" t="s">
        <v>65</v>
      </c>
      <c r="D28" s="8">
        <f>D22</f>
        <v>0</v>
      </c>
      <c r="E28" s="8">
        <f>E22</f>
        <v>0</v>
      </c>
      <c r="F28" s="8">
        <f>F22</f>
        <v>0</v>
      </c>
      <c r="G28" s="8">
        <f>G22</f>
        <v>0</v>
      </c>
      <c r="H28" s="8">
        <f>H22</f>
        <v>0</v>
      </c>
      <c r="I28" s="4"/>
      <c r="J28" s="2"/>
    </row>
    <row r="29" spans="1:10" ht="12.75" customHeight="1" x14ac:dyDescent="0.3">
      <c r="A29" s="133"/>
      <c r="B29" s="5" t="s">
        <v>157</v>
      </c>
      <c r="C29" s="97" t="s">
        <v>167</v>
      </c>
      <c r="D29" s="8"/>
      <c r="E29" s="8">
        <f>D28</f>
        <v>0</v>
      </c>
      <c r="F29" s="8">
        <f>E28</f>
        <v>0</v>
      </c>
      <c r="G29" s="8">
        <f>F28</f>
        <v>0</v>
      </c>
      <c r="H29" s="8">
        <f>G28</f>
        <v>0</v>
      </c>
      <c r="I29" s="4"/>
      <c r="J29" s="2"/>
    </row>
    <row r="30" spans="1:10" ht="12.75" customHeight="1" x14ac:dyDescent="0.3">
      <c r="A30" s="133"/>
      <c r="B30" s="5" t="s">
        <v>158</v>
      </c>
      <c r="C30" s="98" t="s">
        <v>168</v>
      </c>
      <c r="D30" s="8">
        <f>D28-D29</f>
        <v>0</v>
      </c>
      <c r="E30" s="8">
        <f>E28-E29</f>
        <v>0</v>
      </c>
      <c r="F30" s="8">
        <f>F28-F29</f>
        <v>0</v>
      </c>
      <c r="G30" s="8">
        <f>G28-G29</f>
        <v>0</v>
      </c>
      <c r="H30" s="8">
        <f>H28-H29</f>
        <v>0</v>
      </c>
      <c r="I30" s="4" t="s">
        <v>169</v>
      </c>
      <c r="J30" s="2"/>
    </row>
    <row r="31" spans="1:10" ht="12.75" customHeight="1" x14ac:dyDescent="0.3">
      <c r="A31" s="133"/>
      <c r="B31" s="5" t="s">
        <v>159</v>
      </c>
      <c r="C31" s="99" t="s">
        <v>74</v>
      </c>
      <c r="D31" s="7"/>
      <c r="E31" s="7"/>
      <c r="F31" s="7"/>
      <c r="G31" s="7"/>
      <c r="H31" s="7"/>
      <c r="I31" s="4"/>
      <c r="J31" s="2"/>
    </row>
    <row r="32" spans="1:10" ht="12.75" customHeight="1" x14ac:dyDescent="0.3">
      <c r="A32" s="133"/>
      <c r="B32" s="5" t="s">
        <v>160</v>
      </c>
      <c r="C32" s="97" t="s">
        <v>75</v>
      </c>
      <c r="D32" s="7"/>
      <c r="E32" s="8">
        <f>D31</f>
        <v>0</v>
      </c>
      <c r="F32" s="8">
        <f>E31</f>
        <v>0</v>
      </c>
      <c r="G32" s="8">
        <f>F31</f>
        <v>0</v>
      </c>
      <c r="H32" s="8">
        <f>G31</f>
        <v>0</v>
      </c>
      <c r="I32" s="4"/>
      <c r="J32" s="2"/>
    </row>
    <row r="33" spans="1:10" ht="12.75" customHeight="1" x14ac:dyDescent="0.3">
      <c r="A33" s="133"/>
      <c r="B33" s="5" t="s">
        <v>161</v>
      </c>
      <c r="C33" s="97" t="s">
        <v>76</v>
      </c>
      <c r="D33" s="8">
        <f>SUM(D31-D32)</f>
        <v>0</v>
      </c>
      <c r="E33" s="8">
        <f>SUM(E31-E32)</f>
        <v>0</v>
      </c>
      <c r="F33" s="8">
        <f>SUM(F31-F32)</f>
        <v>0</v>
      </c>
      <c r="G33" s="8">
        <f>SUM(G31-G32)</f>
        <v>0</v>
      </c>
      <c r="H33" s="8">
        <f>SUM(H31-H32)</f>
        <v>0</v>
      </c>
      <c r="I33" s="4" t="s">
        <v>170</v>
      </c>
      <c r="J33" s="2"/>
    </row>
    <row r="34" spans="1:10" ht="12.75" customHeight="1" x14ac:dyDescent="0.3">
      <c r="A34" s="133"/>
      <c r="B34" s="5" t="s">
        <v>162</v>
      </c>
      <c r="C34" s="98" t="s">
        <v>171</v>
      </c>
      <c r="D34" s="8">
        <f>D30+D33</f>
        <v>0</v>
      </c>
      <c r="E34" s="8">
        <f>E30+E33</f>
        <v>0</v>
      </c>
      <c r="F34" s="8">
        <f>F30+F33</f>
        <v>0</v>
      </c>
      <c r="G34" s="8">
        <f>G30+G33</f>
        <v>0</v>
      </c>
      <c r="H34" s="8">
        <f>H30+H33</f>
        <v>0</v>
      </c>
      <c r="I34" s="4" t="s">
        <v>172</v>
      </c>
      <c r="J34" s="2"/>
    </row>
    <row r="35" spans="1:10" ht="12.75" customHeight="1" x14ac:dyDescent="0.3">
      <c r="A35" s="133"/>
      <c r="B35" s="5" t="s">
        <v>163</v>
      </c>
      <c r="C35" s="99" t="s">
        <v>174</v>
      </c>
      <c r="D35" s="8">
        <f>D20</f>
        <v>0</v>
      </c>
      <c r="E35" s="8">
        <f>E20</f>
        <v>0</v>
      </c>
      <c r="F35" s="8">
        <f>F20</f>
        <v>0</v>
      </c>
      <c r="G35" s="8">
        <f>G20</f>
        <v>0</v>
      </c>
      <c r="H35" s="8">
        <f>H20</f>
        <v>0</v>
      </c>
      <c r="I35" s="4"/>
      <c r="J35" s="2"/>
    </row>
    <row r="36" spans="1:10" ht="12.75" customHeight="1" x14ac:dyDescent="0.3">
      <c r="A36" s="133"/>
      <c r="B36" s="5" t="s">
        <v>164</v>
      </c>
      <c r="C36" s="97" t="s">
        <v>175</v>
      </c>
      <c r="D36" s="8"/>
      <c r="E36" s="8">
        <f>D35</f>
        <v>0</v>
      </c>
      <c r="F36" s="8">
        <f>E35</f>
        <v>0</v>
      </c>
      <c r="G36" s="8">
        <f>F35</f>
        <v>0</v>
      </c>
      <c r="H36" s="8">
        <f>G35</f>
        <v>0</v>
      </c>
      <c r="I36" s="4"/>
      <c r="J36" s="2"/>
    </row>
    <row r="37" spans="1:10" ht="12.75" customHeight="1" x14ac:dyDescent="0.3">
      <c r="A37" s="133"/>
      <c r="B37" s="5" t="s">
        <v>165</v>
      </c>
      <c r="C37" s="98" t="s">
        <v>176</v>
      </c>
      <c r="D37" s="8">
        <f>D35-D36</f>
        <v>0</v>
      </c>
      <c r="E37" s="8">
        <f>E35-E36</f>
        <v>0</v>
      </c>
      <c r="F37" s="8">
        <f>F35-F36</f>
        <v>0</v>
      </c>
      <c r="G37" s="8">
        <f>G35-G36</f>
        <v>0</v>
      </c>
      <c r="H37" s="8">
        <f>H35-H36</f>
        <v>0</v>
      </c>
      <c r="I37" s="4" t="s">
        <v>173</v>
      </c>
      <c r="J37" s="2"/>
    </row>
    <row r="38" spans="1:10" ht="12.75" customHeight="1" x14ac:dyDescent="0.3">
      <c r="A38" s="125" t="s">
        <v>82</v>
      </c>
      <c r="B38" s="95" t="s">
        <v>83</v>
      </c>
      <c r="C38" s="72" t="s">
        <v>84</v>
      </c>
      <c r="D38" s="9"/>
      <c r="E38" s="9"/>
      <c r="F38" s="9"/>
      <c r="G38" s="9"/>
      <c r="H38" s="9"/>
      <c r="I38" s="85" t="s">
        <v>85</v>
      </c>
      <c r="J38" s="2"/>
    </row>
    <row r="39" spans="1:10" ht="12.75" customHeight="1" x14ac:dyDescent="0.3">
      <c r="A39" s="125"/>
      <c r="B39" s="5" t="s">
        <v>86</v>
      </c>
      <c r="C39" s="4" t="s">
        <v>87</v>
      </c>
      <c r="D39" s="10">
        <f>MIN(D27+D38, 0)</f>
        <v>0</v>
      </c>
      <c r="E39" s="10">
        <f>MIN(E27+E38, 0)</f>
        <v>0</v>
      </c>
      <c r="F39" s="10">
        <f>MIN(F27+F38, 0)</f>
        <v>0</v>
      </c>
      <c r="G39" s="10">
        <f>MIN(G27+G38, 0)</f>
        <v>0</v>
      </c>
      <c r="H39" s="10">
        <f>MIN(H27+H38, 0)</f>
        <v>0</v>
      </c>
      <c r="I39" s="85" t="s">
        <v>179</v>
      </c>
      <c r="J39" s="2"/>
    </row>
    <row r="40" spans="1:10" ht="12.75" customHeight="1" x14ac:dyDescent="0.3">
      <c r="A40" s="125"/>
      <c r="B40" s="5" t="s">
        <v>88</v>
      </c>
      <c r="C40" s="4" t="s">
        <v>89</v>
      </c>
      <c r="D40" s="9"/>
      <c r="E40" s="10">
        <f>D42</f>
        <v>0</v>
      </c>
      <c r="F40" s="10">
        <f>E40+E42</f>
        <v>0</v>
      </c>
      <c r="G40" s="10">
        <f>F40+F42</f>
        <v>0</v>
      </c>
      <c r="H40" s="10">
        <f>G40+G42</f>
        <v>0</v>
      </c>
      <c r="I40" s="85"/>
      <c r="J40" s="2"/>
    </row>
    <row r="41" spans="1:10" ht="12.75" customHeight="1" x14ac:dyDescent="0.3">
      <c r="A41" s="125"/>
      <c r="B41" s="5" t="s">
        <v>90</v>
      </c>
      <c r="C41" s="4" t="s">
        <v>91</v>
      </c>
      <c r="D41" s="10">
        <f>MIN(D24-D40, ABS(D39))</f>
        <v>0</v>
      </c>
      <c r="E41" s="10">
        <f>MIN(E24-E40, ABS(E39))</f>
        <v>0</v>
      </c>
      <c r="F41" s="10">
        <f>MIN(F24-F40, ABS(F39))</f>
        <v>0</v>
      </c>
      <c r="G41" s="10">
        <f>MIN(G24-G40, ABS(G39))</f>
        <v>0</v>
      </c>
      <c r="H41" s="10">
        <f>MIN(H24-H40, ABS(H39))</f>
        <v>0</v>
      </c>
      <c r="I41" s="85" t="s">
        <v>180</v>
      </c>
      <c r="J41" s="2"/>
    </row>
    <row r="42" spans="1:10" ht="12.75" customHeight="1" x14ac:dyDescent="0.3">
      <c r="A42" s="125"/>
      <c r="B42" s="5" t="s">
        <v>92</v>
      </c>
      <c r="C42" s="4" t="s">
        <v>93</v>
      </c>
      <c r="D42" s="93"/>
      <c r="E42" s="93"/>
      <c r="F42" s="9"/>
      <c r="G42" s="9"/>
      <c r="H42" s="9"/>
      <c r="I42" s="85" t="s">
        <v>94</v>
      </c>
      <c r="J42" s="2"/>
    </row>
    <row r="43" spans="1:10" ht="12.75" customHeight="1" x14ac:dyDescent="0.3">
      <c r="A43" s="125"/>
      <c r="B43" s="21" t="s">
        <v>95</v>
      </c>
      <c r="C43" s="4" t="s">
        <v>183</v>
      </c>
      <c r="D43" s="10">
        <f>SUM(D42*0.25*(D3="Touring"),D42*0.2*(D3="Non-Touring"))</f>
        <v>0</v>
      </c>
      <c r="E43" s="10">
        <f>SUM(E42*0.25*(E3="Touring"),E42*0.2*(E3="Non-Touring"))</f>
        <v>0</v>
      </c>
      <c r="F43" s="10">
        <f>SUM(F42*0.25*(F3="Touring"),F42*0.2*(F3="Non-Touring"))</f>
        <v>0</v>
      </c>
      <c r="G43" s="10">
        <f>SUM(G42*0.25*(G3="Touring"),G42*0.2*(G3="Non-Touring"))</f>
        <v>0</v>
      </c>
      <c r="H43" s="10">
        <f>SUM(H42*0.25*(H3="Touring"),H42*0.2*(H3="Non-Touring"))</f>
        <v>0</v>
      </c>
      <c r="I43" s="85" t="s">
        <v>96</v>
      </c>
      <c r="J43" s="2"/>
    </row>
    <row r="44" spans="1:10" x14ac:dyDescent="0.3">
      <c r="A44" s="125"/>
      <c r="B44" s="23" t="s">
        <v>97</v>
      </c>
      <c r="C44" s="73" t="s">
        <v>181</v>
      </c>
      <c r="D44" s="10">
        <f>SUM(D42*0.5*(D3="Touring"),D42*0.45*(D3="Non-Touring"))</f>
        <v>0</v>
      </c>
      <c r="E44" s="10">
        <f>SUM(E42*0.5*(E3="Touring"),E42*0.45*(E3="Non-Touring"))</f>
        <v>0</v>
      </c>
      <c r="F44" s="10">
        <f>SUM(F42*0.5*(F3="Touring"),F42*0.45*(F3="Non-Touring"))</f>
        <v>0</v>
      </c>
      <c r="G44" s="10">
        <f>SUM(G42*0.5*(G3="Touring"),G42*0.45*(G3="Non-Touring"))</f>
        <v>0</v>
      </c>
      <c r="H44" s="10">
        <f>SUM(H42*0.5*(H3="Touring"),H42*0.45*(H3="Non-Touring"))</f>
        <v>0</v>
      </c>
      <c r="I44" s="85" t="s">
        <v>98</v>
      </c>
    </row>
    <row r="45" spans="1:10" x14ac:dyDescent="0.3">
      <c r="A45" s="125"/>
      <c r="B45" s="22" t="s">
        <v>99</v>
      </c>
      <c r="C45" s="73" t="s">
        <v>182</v>
      </c>
      <c r="D45" s="10">
        <f>SUM(D42*0.35*(D3="Touring"),D42*0.3*(D3="Non-Touring"))</f>
        <v>0</v>
      </c>
      <c r="E45" s="10">
        <f>SUM(E42*0.35*(E3="Touring"),E42*0.3*(E3="Non-Touring"))</f>
        <v>0</v>
      </c>
      <c r="F45" s="10">
        <f>SUM(F42*0.35*(F3="Touring"),F42*0.3*(F3="Non-Touring"))</f>
        <v>0</v>
      </c>
      <c r="G45" s="10">
        <f>SUM(G42*0.35*(G3="Touring"),G42*0.3*(G3="Non-Touring"))</f>
        <v>0</v>
      </c>
      <c r="H45" s="10">
        <f>SUM(H42*0.35*(H3="Touring"),H42*0.3*(H3="Non-Touring"))</f>
        <v>0</v>
      </c>
      <c r="I45" s="85" t="s">
        <v>100</v>
      </c>
    </row>
    <row r="46" spans="1:10" ht="15" thickBot="1" x14ac:dyDescent="0.35">
      <c r="A46" s="126"/>
      <c r="B46" s="60" t="s">
        <v>101</v>
      </c>
      <c r="C46" s="74" t="s">
        <v>102</v>
      </c>
      <c r="D46" s="94">
        <f>IF(AND(D5&gt;=$D$64,D5&lt;=$E$64),D44,IF(AND(D5&gt;=$D$65,D5&lt;=$E$65),D45,D43))</f>
        <v>0</v>
      </c>
      <c r="E46" s="94">
        <f>IF(AND(E5&gt;=$D$64,E5&lt;=$E$64),E44,IF(AND(E5&gt;=$D$65,E5&lt;=$E$65),E45,E43))</f>
        <v>0</v>
      </c>
      <c r="F46" s="94">
        <f>IF(AND(F5&gt;=$D$64,F5&lt;=$E$64),F44,IF(AND(F5&gt;=$D$65,F5&lt;=$E$65),F45,F43))</f>
        <v>0</v>
      </c>
      <c r="G46" s="94">
        <f>IF(AND(G5&gt;=$D$64,G5&lt;=$E$64),G44,IF(AND(G5&gt;=$D$65,G5&lt;=$E$65),G45,G43))</f>
        <v>0</v>
      </c>
      <c r="H46" s="94">
        <f>IF(AND(H5&gt;=$D$64,H5&lt;=$E$64),H44,IF(AND(H5&gt;=$D$65,H5&lt;=$E$65),H45,H43))</f>
        <v>0</v>
      </c>
      <c r="I46" s="91" t="s">
        <v>103</v>
      </c>
    </row>
    <row r="47" spans="1:10" hidden="1" x14ac:dyDescent="0.3">
      <c r="A47" s="103"/>
      <c r="B47" s="102"/>
      <c r="C47" s="100"/>
      <c r="D47" s="101"/>
      <c r="E47" s="101"/>
      <c r="F47" s="101"/>
      <c r="G47" s="101"/>
      <c r="H47" s="101"/>
      <c r="I47" s="100"/>
    </row>
    <row r="48" spans="1:10" hidden="1" x14ac:dyDescent="0.3">
      <c r="A48" s="103"/>
      <c r="B48" s="102"/>
      <c r="C48" s="100"/>
      <c r="D48" s="101"/>
      <c r="E48" s="101"/>
      <c r="F48" s="101"/>
      <c r="G48" s="101"/>
      <c r="H48" s="101"/>
      <c r="I48" s="100"/>
    </row>
    <row r="49" spans="1:9" hidden="1" x14ac:dyDescent="0.3">
      <c r="A49" s="103"/>
      <c r="B49" s="102"/>
      <c r="C49" s="100"/>
      <c r="D49" s="101"/>
      <c r="E49" s="101"/>
      <c r="F49" s="101"/>
      <c r="G49" s="101"/>
      <c r="H49" s="101"/>
      <c r="I49" s="100"/>
    </row>
    <row r="50" spans="1:9" hidden="1" x14ac:dyDescent="0.3">
      <c r="A50" s="103"/>
      <c r="B50" s="102"/>
      <c r="C50" s="100"/>
      <c r="D50" s="101"/>
      <c r="E50" s="101"/>
      <c r="F50" s="101"/>
      <c r="G50" s="101"/>
      <c r="H50" s="101"/>
      <c r="I50" s="100"/>
    </row>
    <row r="51" spans="1:9" hidden="1" x14ac:dyDescent="0.3">
      <c r="A51" s="103"/>
      <c r="B51" s="102"/>
      <c r="C51" s="100"/>
      <c r="D51" s="101"/>
      <c r="E51" s="101"/>
      <c r="F51" s="101"/>
      <c r="G51" s="101"/>
      <c r="H51" s="101"/>
      <c r="I51" s="100"/>
    </row>
    <row r="52" spans="1:9" hidden="1" x14ac:dyDescent="0.3">
      <c r="A52" s="103"/>
      <c r="B52" s="102"/>
      <c r="C52" s="100"/>
      <c r="D52" s="101"/>
      <c r="E52" s="101"/>
      <c r="F52" s="101"/>
      <c r="G52" s="101"/>
      <c r="H52" s="101"/>
      <c r="I52" s="100"/>
    </row>
    <row r="53" spans="1:9" hidden="1" x14ac:dyDescent="0.3">
      <c r="A53" s="103"/>
      <c r="B53" s="102"/>
      <c r="C53" s="100"/>
      <c r="D53" s="101"/>
      <c r="E53" s="101"/>
      <c r="F53" s="101"/>
      <c r="G53" s="101"/>
      <c r="H53" s="101"/>
      <c r="I53" s="100"/>
    </row>
    <row r="54" spans="1:9" hidden="1" x14ac:dyDescent="0.3">
      <c r="A54" s="103"/>
      <c r="B54" s="102"/>
      <c r="C54" s="100"/>
      <c r="D54" s="101"/>
      <c r="E54" s="101"/>
      <c r="F54" s="101"/>
      <c r="G54" s="101"/>
      <c r="H54" s="101"/>
      <c r="I54" s="100"/>
    </row>
    <row r="55" spans="1:9" hidden="1" x14ac:dyDescent="0.3">
      <c r="A55" s="103"/>
      <c r="B55" s="102"/>
      <c r="C55" s="100"/>
      <c r="D55" s="101"/>
      <c r="E55" s="101"/>
      <c r="F55" s="101"/>
      <c r="G55" s="101"/>
      <c r="H55" s="101"/>
      <c r="I55" s="100"/>
    </row>
    <row r="56" spans="1:9" hidden="1" x14ac:dyDescent="0.3">
      <c r="A56" s="103"/>
      <c r="B56" s="102"/>
      <c r="C56" s="100"/>
      <c r="D56" s="101"/>
      <c r="E56" s="101"/>
      <c r="F56" s="101"/>
      <c r="G56" s="101"/>
      <c r="H56" s="101"/>
      <c r="I56" s="100"/>
    </row>
    <row r="57" spans="1:9" hidden="1" x14ac:dyDescent="0.3">
      <c r="A57" s="103"/>
      <c r="B57" s="102"/>
      <c r="C57" s="100"/>
      <c r="D57" s="101"/>
      <c r="E57" s="101"/>
      <c r="F57" s="101"/>
      <c r="G57" s="101"/>
      <c r="H57" s="101"/>
      <c r="I57" s="100"/>
    </row>
    <row r="58" spans="1:9" hidden="1" x14ac:dyDescent="0.3">
      <c r="A58" s="103"/>
      <c r="B58" s="102"/>
      <c r="C58" s="100"/>
      <c r="D58" s="101"/>
      <c r="E58" s="101"/>
      <c r="F58" s="101"/>
      <c r="G58" s="101"/>
      <c r="H58" s="101"/>
      <c r="I58" s="100"/>
    </row>
    <row r="59" spans="1:9" hidden="1" x14ac:dyDescent="0.3">
      <c r="A59" s="103"/>
      <c r="B59" s="102"/>
      <c r="C59" s="100"/>
      <c r="D59" s="101"/>
      <c r="E59" s="101"/>
      <c r="F59" s="101"/>
      <c r="G59" s="101"/>
      <c r="H59" s="101"/>
      <c r="I59" s="100"/>
    </row>
    <row r="60" spans="1:9" s="13" customFormat="1" x14ac:dyDescent="0.3">
      <c r="A60" s="104"/>
      <c r="B60" s="102"/>
      <c r="C60" s="105"/>
      <c r="D60" s="106"/>
      <c r="E60" s="106"/>
      <c r="F60" s="106"/>
      <c r="G60" s="106"/>
      <c r="H60" s="106"/>
      <c r="I60" s="105"/>
    </row>
    <row r="61" spans="1:9" x14ac:dyDescent="0.3">
      <c r="A61" s="13"/>
      <c r="B61" s="14" t="s">
        <v>104</v>
      </c>
      <c r="C61" s="15" t="s">
        <v>105</v>
      </c>
      <c r="D61" s="13"/>
      <c r="E61" s="13"/>
      <c r="F61" s="13"/>
      <c r="G61" s="13"/>
      <c r="H61" s="13"/>
      <c r="I61" s="13"/>
    </row>
    <row r="62" spans="1:9" hidden="1" x14ac:dyDescent="0.3">
      <c r="A62" s="13"/>
      <c r="B62" s="14"/>
      <c r="C62" s="13"/>
      <c r="D62" s="13"/>
      <c r="E62" s="13"/>
      <c r="F62" s="13"/>
      <c r="G62" s="13"/>
      <c r="H62" s="13"/>
      <c r="I62" s="13"/>
    </row>
    <row r="63" spans="1:9" hidden="1" x14ac:dyDescent="0.3">
      <c r="A63" s="13"/>
      <c r="B63" s="14"/>
      <c r="C63" s="20"/>
      <c r="D63" s="20"/>
      <c r="F63" s="13" t="s">
        <v>15</v>
      </c>
      <c r="G63" s="13" t="s">
        <v>106</v>
      </c>
      <c r="H63" s="13"/>
      <c r="I63" s="13"/>
    </row>
    <row r="64" spans="1:9" hidden="1" x14ac:dyDescent="0.3">
      <c r="A64" s="13"/>
      <c r="B64" s="14"/>
      <c r="C64" s="13" t="s">
        <v>107</v>
      </c>
      <c r="D64" s="20">
        <v>44496</v>
      </c>
      <c r="E64" s="20">
        <v>45016</v>
      </c>
      <c r="F64" s="13">
        <v>0.5</v>
      </c>
      <c r="G64" s="13">
        <v>0.45</v>
      </c>
      <c r="H64" s="13"/>
      <c r="I64" s="13"/>
    </row>
    <row r="65" spans="1:9" hidden="1" x14ac:dyDescent="0.3">
      <c r="A65" s="13"/>
      <c r="B65" s="14"/>
      <c r="C65" s="13"/>
      <c r="D65" s="20">
        <v>45017</v>
      </c>
      <c r="E65" s="20">
        <v>45382</v>
      </c>
      <c r="F65" s="13">
        <v>0.35</v>
      </c>
      <c r="G65" s="13">
        <v>0.3</v>
      </c>
      <c r="H65" s="13"/>
      <c r="I65" s="13"/>
    </row>
    <row r="66" spans="1:9" hidden="1" x14ac:dyDescent="0.3">
      <c r="D66" t="s">
        <v>108</v>
      </c>
      <c r="F66">
        <v>0.25</v>
      </c>
      <c r="G66">
        <v>0.2</v>
      </c>
    </row>
    <row r="67" spans="1:9" hidden="1" x14ac:dyDescent="0.3"/>
    <row r="68" spans="1:9" hidden="1" x14ac:dyDescent="0.3"/>
    <row r="69" spans="1:9" hidden="1" x14ac:dyDescent="0.3">
      <c r="D69" s="20"/>
      <c r="F69" s="13" t="s">
        <v>15</v>
      </c>
      <c r="G69" s="13" t="s">
        <v>106</v>
      </c>
    </row>
    <row r="70" spans="1:9" hidden="1" x14ac:dyDescent="0.3">
      <c r="C70" t="s">
        <v>109</v>
      </c>
      <c r="D70" s="20">
        <v>44496</v>
      </c>
      <c r="E70" s="20">
        <v>45016</v>
      </c>
      <c r="F70" s="13">
        <v>0.5</v>
      </c>
      <c r="G70" s="13">
        <v>0.5</v>
      </c>
    </row>
    <row r="71" spans="1:9" hidden="1" x14ac:dyDescent="0.3">
      <c r="D71" s="20">
        <v>45017</v>
      </c>
      <c r="E71" s="20">
        <v>45382</v>
      </c>
      <c r="F71" s="13">
        <v>0.35</v>
      </c>
      <c r="G71" s="13">
        <v>0.35</v>
      </c>
    </row>
    <row r="72" spans="1:9" hidden="1" x14ac:dyDescent="0.3">
      <c r="D72" t="s">
        <v>108</v>
      </c>
      <c r="F72">
        <v>0.25</v>
      </c>
      <c r="G72">
        <v>0.2</v>
      </c>
    </row>
    <row r="73" spans="1:9" hidden="1" x14ac:dyDescent="0.3"/>
    <row r="74" spans="1:9" hidden="1" x14ac:dyDescent="0.3">
      <c r="D74" s="20"/>
      <c r="F74" s="13"/>
      <c r="G74" s="13"/>
    </row>
    <row r="75" spans="1:9" hidden="1" x14ac:dyDescent="0.3">
      <c r="D75" s="20"/>
      <c r="E75" s="20"/>
      <c r="F75" s="13"/>
      <c r="G75" s="13"/>
    </row>
    <row r="76" spans="1:9" hidden="1" x14ac:dyDescent="0.3">
      <c r="D76" s="20"/>
      <c r="E76" s="20"/>
      <c r="F76" s="13"/>
      <c r="G76" s="13"/>
    </row>
    <row r="77" spans="1:9" hidden="1" x14ac:dyDescent="0.3"/>
    <row r="78" spans="1:9" hidden="1" x14ac:dyDescent="0.3"/>
    <row r="79" spans="1:9" hidden="1" x14ac:dyDescent="0.3"/>
    <row r="80" spans="1:9" hidden="1" x14ac:dyDescent="0.3"/>
    <row r="81" spans="4:4" hidden="1" x14ac:dyDescent="0.3"/>
    <row r="82" spans="4:4" hidden="1" x14ac:dyDescent="0.3"/>
    <row r="83" spans="4:4" hidden="1" x14ac:dyDescent="0.3">
      <c r="D83">
        <v>100</v>
      </c>
    </row>
  </sheetData>
  <sheetProtection algorithmName="SHA-512" hashValue="GKGfGrduCY4WF1ndd8Uy8tdxGT0nZKpVZ/GZ5KPULJ1TNJA2wGwK6AXLvYccEetLRvSGcfr7tSa+RuGQOeLeEA==" saltValue="tGHQzrO6EHGKeB8uw3NBFw==" spinCount="100000" sheet="1" objects="1" scenarios="1"/>
  <mergeCells count="10">
    <mergeCell ref="D1:I1"/>
    <mergeCell ref="D2:I2"/>
    <mergeCell ref="A8:A17"/>
    <mergeCell ref="A18:A27"/>
    <mergeCell ref="A38:A46"/>
    <mergeCell ref="A1:C1"/>
    <mergeCell ref="A2:C2"/>
    <mergeCell ref="A3:C3"/>
    <mergeCell ref="A4:C4"/>
    <mergeCell ref="A28:A37"/>
  </mergeCells>
  <conditionalFormatting sqref="D13:H13">
    <cfRule type="cellIs" dxfId="29" priority="3" operator="equal">
      <formula>0</formula>
    </cfRule>
  </conditionalFormatting>
  <conditionalFormatting sqref="D15:H15 D17:H17 D27:H27 D39:H39 D13:H13 D41:H41">
    <cfRule type="cellIs" dxfId="28" priority="4" operator="equal">
      <formula>0</formula>
    </cfRule>
  </conditionalFormatting>
  <conditionalFormatting sqref="D42">
    <cfRule type="cellIs" dxfId="27" priority="2" operator="equal">
      <formula>0</formula>
    </cfRule>
  </conditionalFormatting>
  <conditionalFormatting sqref="E42">
    <cfRule type="cellIs" dxfId="26" priority="1" operator="equal">
      <formula>0</formula>
    </cfRule>
  </conditionalFormatting>
  <dataValidations count="9">
    <dataValidation type="decimal" operator="greaterThanOrEqual" allowBlank="1" showInputMessage="1" showErrorMessage="1" sqref="D40:H40" xr:uid="{00000000-0002-0000-0200-000000000000}">
      <formula1>0</formula1>
    </dataValidation>
    <dataValidation type="decimal" operator="lessThanOrEqual" allowBlank="1" showInputMessage="1" showErrorMessage="1" errorTitle="Relevant unused Loss " error="Relevant Unused  Loss must be a Negative" sqref="D38:H38" xr:uid="{00000000-0002-0000-0200-000001000000}">
      <formula1>0</formula1>
    </dataValidation>
    <dataValidation type="decimal" operator="lessThanOrEqual" allowBlank="1" showInputMessage="1" showErrorMessage="1" sqref="D39:H39" xr:uid="{00000000-0002-0000-0200-000002000000}">
      <formula1>0</formula1>
    </dataValidation>
    <dataValidation type="decimal" operator="lessThanOrEqual" allowBlank="1" showInputMessage="1" showErrorMessage="1" errorTitle="Loss Surrendered" error="Loss surrendered cannot be greater than the surrenderable loss (TC4)" sqref="E42:H42" xr:uid="{00000000-0002-0000-0200-000003000000}">
      <formula1>E41</formula1>
    </dataValidation>
    <dataValidation type="list" allowBlank="1" showInputMessage="1" showErrorMessage="1" sqref="I3" xr:uid="{00000000-0002-0000-0200-000004000000}">
      <formula1>"Touring,None Touring"</formula1>
    </dataValidation>
    <dataValidation type="decimal" operator="lessThanOrEqual" allowBlank="1" showInputMessage="1" showErrorMessage="1" errorTitle="Loss Surrendered" error="Loss surrendered cannot be greater than the surrenderable loss (TC4)" promptTitle="Touring or Non-touring" prompt="You must select an option at the top of the page to calculate the appropriate touring or none touring rate" sqref="D42" xr:uid="{4DB49743-5FD6-4876-8447-4ECCFC54825E}">
      <formula1>D41</formula1>
    </dataValidation>
    <dataValidation allowBlank="1" showInputMessage="1" showErrorMessage="1" promptTitle="Please select" prompt="the date the production phase started will determine the rate of the relief available" sqref="E5:H5" xr:uid="{4D49D8CC-99E4-44A4-B65D-C4804BCDB8E5}"/>
    <dataValidation type="list" allowBlank="1" showInputMessage="1" showErrorMessage="1" promptTitle="Please Select" prompt="Please seelct if the production is touring or non- touring so the stencil can calculate  the correct rate of the tax credit." sqref="D3:H3" xr:uid="{3A63B035-2247-4A44-B3B6-E3F3EC903377}">
      <formula1>"Please Select,Touring,Non-touring"</formula1>
    </dataValidation>
    <dataValidation allowBlank="1" showInputMessage="1" showErrorMessage="1" promptTitle="Please Enter Date" prompt="the date the production phase started will determine the rate of the relief available" sqref="D5" xr:uid="{9BA7D50B-5B07-4429-B004-7DB6DA7BE708}"/>
  </dataValidations>
  <hyperlinks>
    <hyperlink ref="C61" r:id="rId1" xr:uid="{BCA9D626-DAC3-4632-B843-8878049286BD}"/>
  </hyperlinks>
  <pageMargins left="0.7" right="0.7" top="0.75" bottom="0.75" header="0.3" footer="0.3"/>
  <pageSetup paperSize="9" scale="56" orientation="landscape" r:id="rId2"/>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pageSetUpPr fitToPage="1"/>
  </sheetPr>
  <dimension ref="A1:H104"/>
  <sheetViews>
    <sheetView showGridLines="0" zoomScale="85" zoomScaleNormal="85" workbookViewId="0">
      <pane ySplit="7" topLeftCell="A8" activePane="bottomLeft" state="frozen"/>
      <selection pane="bottomLeft" activeCell="C15" sqref="C15"/>
    </sheetView>
  </sheetViews>
  <sheetFormatPr defaultColWidth="9.109375" defaultRowHeight="14.4" x14ac:dyDescent="0.3"/>
  <cols>
    <col min="1" max="1" width="49" style="11" customWidth="1"/>
    <col min="2" max="2" width="26" style="11" customWidth="1"/>
    <col min="3" max="3" width="30.33203125" style="11" customWidth="1"/>
    <col min="4" max="4" width="21.6640625" style="11" customWidth="1"/>
    <col min="5" max="5" width="24.44140625" style="11" customWidth="1"/>
    <col min="6" max="6" width="36.6640625" style="11" customWidth="1"/>
    <col min="7" max="7" width="49" style="11" customWidth="1"/>
    <col min="8" max="8" width="77.6640625" style="11" customWidth="1"/>
    <col min="9" max="16384" width="9.109375" style="11"/>
  </cols>
  <sheetData>
    <row r="1" spans="1:8" hidden="1" x14ac:dyDescent="0.3">
      <c r="B1" s="17">
        <f>SUM(D44,C44)</f>
        <v>0</v>
      </c>
      <c r="E1" s="17">
        <f>SUM(E44,F44)</f>
        <v>0</v>
      </c>
    </row>
    <row r="2" spans="1:8" ht="21" customHeight="1" x14ac:dyDescent="0.4">
      <c r="A2" s="134" t="s">
        <v>110</v>
      </c>
      <c r="B2" s="134"/>
      <c r="C2" s="134"/>
      <c r="D2" s="134"/>
      <c r="E2" s="134"/>
      <c r="F2" s="134"/>
      <c r="G2" s="134"/>
      <c r="H2" s="134"/>
    </row>
    <row r="3" spans="1:8" ht="14.25" customHeight="1" x14ac:dyDescent="0.3">
      <c r="A3" s="18" t="s">
        <v>1</v>
      </c>
      <c r="B3" s="18"/>
      <c r="C3" s="18" t="s">
        <v>111</v>
      </c>
      <c r="D3" s="18"/>
      <c r="E3" s="18" t="s">
        <v>112</v>
      </c>
      <c r="F3" s="18"/>
      <c r="G3" s="18"/>
      <c r="H3" s="18"/>
    </row>
    <row r="4" spans="1:8" ht="14.25" customHeight="1" thickBot="1" x14ac:dyDescent="0.35">
      <c r="A4" s="18" t="s">
        <v>3</v>
      </c>
      <c r="B4" s="18"/>
      <c r="C4" s="18" t="s">
        <v>113</v>
      </c>
      <c r="D4" s="18"/>
      <c r="E4" s="18" t="s">
        <v>114</v>
      </c>
      <c r="F4" s="18"/>
      <c r="G4" s="18"/>
      <c r="H4" s="18"/>
    </row>
    <row r="5" spans="1:8" s="12" customFormat="1" ht="21" customHeight="1" x14ac:dyDescent="0.3">
      <c r="A5" s="50" t="s">
        <v>115</v>
      </c>
      <c r="B5" s="51" t="s">
        <v>116</v>
      </c>
      <c r="C5" s="54" t="s">
        <v>117</v>
      </c>
      <c r="D5" s="52"/>
      <c r="E5" s="52"/>
      <c r="F5" s="52"/>
      <c r="G5" s="52"/>
      <c r="H5" s="53"/>
    </row>
    <row r="6" spans="1:8" ht="15" customHeight="1" x14ac:dyDescent="0.3">
      <c r="A6" s="44" t="s">
        <v>27</v>
      </c>
      <c r="B6" s="45" t="s">
        <v>27</v>
      </c>
      <c r="C6" s="45"/>
      <c r="D6" s="45"/>
      <c r="E6" s="45"/>
      <c r="F6" s="45"/>
      <c r="G6" s="45"/>
      <c r="H6" s="46"/>
    </row>
    <row r="7" spans="1:8" s="12" customFormat="1" ht="15" customHeight="1" x14ac:dyDescent="0.3">
      <c r="A7" s="47" t="s">
        <v>118</v>
      </c>
      <c r="B7" s="48" t="s">
        <v>119</v>
      </c>
      <c r="C7" s="48" t="s">
        <v>120</v>
      </c>
      <c r="D7" s="48" t="s">
        <v>121</v>
      </c>
      <c r="E7" s="48" t="s">
        <v>122</v>
      </c>
      <c r="F7" s="48" t="s">
        <v>123</v>
      </c>
      <c r="G7" s="48" t="s">
        <v>124</v>
      </c>
      <c r="H7" s="49" t="s">
        <v>125</v>
      </c>
    </row>
    <row r="8" spans="1:8" ht="15" customHeight="1" x14ac:dyDescent="0.3">
      <c r="A8" s="31" t="s">
        <v>126</v>
      </c>
      <c r="B8" s="32"/>
      <c r="C8" s="33"/>
      <c r="D8" s="33"/>
      <c r="E8" s="33"/>
      <c r="F8" s="33"/>
      <c r="G8" s="33"/>
      <c r="H8" s="34"/>
    </row>
    <row r="9" spans="1:8" x14ac:dyDescent="0.3">
      <c r="A9" s="35" t="s">
        <v>127</v>
      </c>
      <c r="B9" s="32"/>
      <c r="C9" s="33"/>
      <c r="D9" s="33"/>
      <c r="E9" s="33"/>
      <c r="F9" s="33"/>
      <c r="G9" s="33"/>
      <c r="H9" s="34"/>
    </row>
    <row r="10" spans="1:8" x14ac:dyDescent="0.3">
      <c r="A10" s="35" t="s">
        <v>128</v>
      </c>
      <c r="B10" s="32"/>
      <c r="C10" s="33"/>
      <c r="D10" s="33"/>
      <c r="E10" s="33"/>
      <c r="F10" s="33"/>
      <c r="G10" s="33"/>
      <c r="H10" s="34"/>
    </row>
    <row r="11" spans="1:8" x14ac:dyDescent="0.3">
      <c r="A11" s="35"/>
      <c r="B11" s="32"/>
      <c r="C11" s="33"/>
      <c r="D11" s="33"/>
      <c r="E11" s="33"/>
      <c r="F11" s="33"/>
      <c r="G11" s="33"/>
      <c r="H11" s="34"/>
    </row>
    <row r="12" spans="1:8" x14ac:dyDescent="0.3">
      <c r="A12" s="31" t="s">
        <v>129</v>
      </c>
      <c r="B12" s="32"/>
      <c r="C12" s="33"/>
      <c r="D12" s="33"/>
      <c r="E12" s="33"/>
      <c r="F12" s="33"/>
      <c r="G12" s="33"/>
      <c r="H12" s="34"/>
    </row>
    <row r="13" spans="1:8" x14ac:dyDescent="0.3">
      <c r="A13" s="35" t="s">
        <v>127</v>
      </c>
      <c r="B13" s="32"/>
      <c r="C13" s="33"/>
      <c r="D13" s="33"/>
      <c r="E13" s="33"/>
      <c r="F13" s="33"/>
      <c r="G13" s="33"/>
      <c r="H13" s="34"/>
    </row>
    <row r="14" spans="1:8" x14ac:dyDescent="0.3">
      <c r="A14" s="36" t="s">
        <v>130</v>
      </c>
      <c r="B14" s="32"/>
      <c r="C14" s="33"/>
      <c r="D14" s="33"/>
      <c r="E14" s="33"/>
      <c r="F14" s="33"/>
      <c r="G14" s="33"/>
      <c r="H14" s="34"/>
    </row>
    <row r="15" spans="1:8" x14ac:dyDescent="0.3">
      <c r="A15" s="36" t="s">
        <v>131</v>
      </c>
      <c r="B15" s="32"/>
      <c r="C15" s="33"/>
      <c r="D15" s="33"/>
      <c r="E15" s="33"/>
      <c r="F15" s="33"/>
      <c r="G15" s="33"/>
      <c r="H15" s="34"/>
    </row>
    <row r="16" spans="1:8" x14ac:dyDescent="0.3">
      <c r="A16" s="37" t="s">
        <v>132</v>
      </c>
      <c r="B16" s="38"/>
      <c r="C16" s="39"/>
      <c r="D16" s="39"/>
      <c r="E16" s="39"/>
      <c r="F16" s="39"/>
      <c r="G16" s="39"/>
      <c r="H16" s="40"/>
    </row>
    <row r="17" spans="1:8" x14ac:dyDescent="0.3">
      <c r="A17" s="37" t="s">
        <v>133</v>
      </c>
      <c r="B17" s="38"/>
      <c r="C17" s="39"/>
      <c r="D17" s="39"/>
      <c r="E17" s="39"/>
      <c r="F17" s="39"/>
      <c r="G17" s="39"/>
      <c r="H17" s="40"/>
    </row>
    <row r="18" spans="1:8" x14ac:dyDescent="0.3">
      <c r="A18" s="37" t="s">
        <v>134</v>
      </c>
      <c r="B18" s="38"/>
      <c r="C18" s="39"/>
      <c r="D18" s="39"/>
      <c r="E18" s="39"/>
      <c r="F18" s="39"/>
      <c r="G18" s="39"/>
      <c r="H18" s="40"/>
    </row>
    <row r="19" spans="1:8" x14ac:dyDescent="0.3">
      <c r="A19" s="37" t="s">
        <v>135</v>
      </c>
      <c r="B19" s="38"/>
      <c r="C19" s="39"/>
      <c r="D19" s="39"/>
      <c r="E19" s="39"/>
      <c r="F19" s="39"/>
      <c r="G19" s="39"/>
      <c r="H19" s="40"/>
    </row>
    <row r="20" spans="1:8" x14ac:dyDescent="0.3">
      <c r="A20" s="37"/>
      <c r="B20" s="38"/>
      <c r="C20" s="39"/>
      <c r="D20" s="39"/>
      <c r="E20" s="39"/>
      <c r="F20" s="39"/>
      <c r="G20" s="39"/>
      <c r="H20" s="40"/>
    </row>
    <row r="21" spans="1:8" x14ac:dyDescent="0.3">
      <c r="A21" s="37" t="s">
        <v>136</v>
      </c>
      <c r="B21" s="38"/>
      <c r="C21" s="39"/>
      <c r="D21" s="39"/>
      <c r="E21" s="39"/>
      <c r="F21" s="39"/>
      <c r="G21" s="39"/>
      <c r="H21" s="40"/>
    </row>
    <row r="22" spans="1:8" x14ac:dyDescent="0.3">
      <c r="A22" s="37"/>
      <c r="B22" s="38"/>
      <c r="C22" s="39"/>
      <c r="D22" s="39"/>
      <c r="E22" s="39"/>
      <c r="F22" s="39"/>
      <c r="G22" s="39"/>
      <c r="H22" s="40"/>
    </row>
    <row r="23" spans="1:8" x14ac:dyDescent="0.3">
      <c r="A23" s="37"/>
      <c r="B23" s="38"/>
      <c r="C23" s="39"/>
      <c r="D23" s="39"/>
      <c r="E23" s="39"/>
      <c r="F23" s="39"/>
      <c r="G23" s="39"/>
      <c r="H23" s="40"/>
    </row>
    <row r="24" spans="1:8" x14ac:dyDescent="0.3">
      <c r="A24" s="37"/>
      <c r="B24" s="38"/>
      <c r="C24" s="39"/>
      <c r="D24" s="39"/>
      <c r="E24" s="39"/>
      <c r="F24" s="39"/>
      <c r="G24" s="39"/>
      <c r="H24" s="40"/>
    </row>
    <row r="25" spans="1:8" ht="28.8" x14ac:dyDescent="0.3">
      <c r="A25" s="41" t="s">
        <v>137</v>
      </c>
      <c r="B25" s="38"/>
      <c r="C25" s="39"/>
      <c r="D25" s="39"/>
      <c r="E25" s="39"/>
      <c r="F25" s="39"/>
      <c r="G25" s="39"/>
      <c r="H25" s="40"/>
    </row>
    <row r="26" spans="1:8" x14ac:dyDescent="0.3">
      <c r="A26" s="37" t="s">
        <v>127</v>
      </c>
      <c r="B26" s="38"/>
      <c r="C26" s="39"/>
      <c r="D26" s="39"/>
      <c r="E26" s="39"/>
      <c r="F26" s="39"/>
      <c r="G26" s="39"/>
      <c r="H26" s="40"/>
    </row>
    <row r="27" spans="1:8" x14ac:dyDescent="0.3">
      <c r="A27" s="37" t="s">
        <v>138</v>
      </c>
      <c r="B27" s="38"/>
      <c r="C27" s="39"/>
      <c r="D27" s="39"/>
      <c r="E27" s="39"/>
      <c r="F27" s="39"/>
      <c r="G27" s="39"/>
      <c r="H27" s="40"/>
    </row>
    <row r="28" spans="1:8" x14ac:dyDescent="0.3">
      <c r="A28" s="37" t="s">
        <v>139</v>
      </c>
      <c r="B28" s="38"/>
      <c r="C28" s="39"/>
      <c r="D28" s="39"/>
      <c r="E28" s="39"/>
      <c r="F28" s="39"/>
      <c r="G28" s="39"/>
      <c r="H28" s="40"/>
    </row>
    <row r="29" spans="1:8" x14ac:dyDescent="0.3">
      <c r="A29" s="37" t="s">
        <v>140</v>
      </c>
      <c r="B29" s="38"/>
      <c r="C29" s="39"/>
      <c r="D29" s="39"/>
      <c r="E29" s="39"/>
      <c r="F29" s="39"/>
      <c r="G29" s="39"/>
      <c r="H29" s="40"/>
    </row>
    <row r="30" spans="1:8" x14ac:dyDescent="0.3">
      <c r="A30" s="37" t="s">
        <v>141</v>
      </c>
      <c r="B30" s="38"/>
      <c r="C30" s="39"/>
      <c r="D30" s="39"/>
      <c r="E30" s="39"/>
      <c r="F30" s="39"/>
      <c r="G30" s="39"/>
      <c r="H30" s="40"/>
    </row>
    <row r="31" spans="1:8" x14ac:dyDescent="0.3">
      <c r="A31" s="37" t="s">
        <v>142</v>
      </c>
      <c r="B31" s="38"/>
      <c r="C31" s="39"/>
      <c r="D31" s="39"/>
      <c r="E31" s="39"/>
      <c r="F31" s="39"/>
      <c r="G31" s="39"/>
      <c r="H31" s="40"/>
    </row>
    <row r="32" spans="1:8" x14ac:dyDescent="0.3">
      <c r="A32" s="37" t="s">
        <v>143</v>
      </c>
      <c r="B32" s="38"/>
      <c r="C32" s="39"/>
      <c r="D32" s="39"/>
      <c r="E32" s="39"/>
      <c r="F32" s="39"/>
      <c r="G32" s="39"/>
      <c r="H32" s="40"/>
    </row>
    <row r="33" spans="1:8" x14ac:dyDescent="0.3">
      <c r="A33" s="37" t="s">
        <v>144</v>
      </c>
      <c r="B33" s="38"/>
      <c r="C33" s="39"/>
      <c r="D33" s="39"/>
      <c r="E33" s="39"/>
      <c r="F33" s="39"/>
      <c r="G33" s="39"/>
      <c r="H33" s="40"/>
    </row>
    <row r="34" spans="1:8" x14ac:dyDescent="0.3">
      <c r="A34" s="37"/>
      <c r="B34" s="38"/>
      <c r="C34" s="39"/>
      <c r="D34" s="39"/>
      <c r="E34" s="39"/>
      <c r="F34" s="39"/>
      <c r="G34" s="39"/>
      <c r="H34" s="40"/>
    </row>
    <row r="35" spans="1:8" x14ac:dyDescent="0.3">
      <c r="A35" s="37"/>
      <c r="B35" s="38"/>
      <c r="C35" s="39"/>
      <c r="D35" s="39"/>
      <c r="E35" s="39"/>
      <c r="F35" s="39"/>
      <c r="G35" s="39"/>
      <c r="H35" s="40"/>
    </row>
    <row r="36" spans="1:8" x14ac:dyDescent="0.3">
      <c r="A36" s="37"/>
      <c r="B36" s="38"/>
      <c r="C36" s="39"/>
      <c r="D36" s="39"/>
      <c r="E36" s="39"/>
      <c r="F36" s="39"/>
      <c r="G36" s="39"/>
      <c r="H36" s="40"/>
    </row>
    <row r="37" spans="1:8" ht="28.8" x14ac:dyDescent="0.3">
      <c r="A37" s="42" t="s">
        <v>145</v>
      </c>
      <c r="B37" s="38"/>
      <c r="C37" s="39"/>
      <c r="D37" s="39"/>
      <c r="E37" s="39"/>
      <c r="F37" s="39"/>
      <c r="G37" s="39"/>
      <c r="H37" s="40"/>
    </row>
    <row r="38" spans="1:8" x14ac:dyDescent="0.3">
      <c r="A38" s="43" t="s">
        <v>146</v>
      </c>
      <c r="B38" s="38"/>
      <c r="C38" s="39"/>
      <c r="D38" s="39"/>
      <c r="E38" s="39"/>
      <c r="F38" s="39"/>
      <c r="G38" s="39"/>
      <c r="H38" s="40"/>
    </row>
    <row r="39" spans="1:8" x14ac:dyDescent="0.3">
      <c r="A39" s="43" t="s">
        <v>147</v>
      </c>
      <c r="B39" s="38"/>
      <c r="C39" s="39"/>
      <c r="D39" s="39"/>
      <c r="E39" s="39"/>
      <c r="F39" s="39"/>
      <c r="G39" s="39"/>
      <c r="H39" s="40"/>
    </row>
    <row r="40" spans="1:8" x14ac:dyDescent="0.3">
      <c r="A40" s="43" t="s">
        <v>148</v>
      </c>
      <c r="B40" s="38"/>
      <c r="C40" s="39"/>
      <c r="D40" s="39"/>
      <c r="E40" s="39"/>
      <c r="F40" s="39"/>
      <c r="G40" s="39"/>
      <c r="H40" s="40"/>
    </row>
    <row r="41" spans="1:8" x14ac:dyDescent="0.3">
      <c r="A41" s="37" t="s">
        <v>149</v>
      </c>
      <c r="B41" s="38"/>
      <c r="C41" s="39"/>
      <c r="D41" s="39"/>
      <c r="E41" s="39"/>
      <c r="F41" s="39"/>
      <c r="G41" s="39"/>
      <c r="H41" s="40"/>
    </row>
    <row r="42" spans="1:8" x14ac:dyDescent="0.3">
      <c r="A42" s="37" t="s">
        <v>150</v>
      </c>
      <c r="B42" s="38"/>
      <c r="C42" s="39"/>
      <c r="D42" s="39"/>
      <c r="E42" s="39"/>
      <c r="F42" s="39"/>
      <c r="G42" s="39"/>
      <c r="H42" s="40"/>
    </row>
    <row r="43" spans="1:8" x14ac:dyDescent="0.3">
      <c r="A43" s="37"/>
      <c r="B43" s="38"/>
      <c r="C43" s="39"/>
      <c r="D43" s="39"/>
      <c r="E43" s="39"/>
      <c r="F43" s="39"/>
      <c r="G43" s="39"/>
      <c r="H43" s="40"/>
    </row>
    <row r="44" spans="1:8" s="12" customFormat="1" ht="15" thickBot="1" x14ac:dyDescent="0.35">
      <c r="A44" s="29" t="s">
        <v>151</v>
      </c>
      <c r="B44" s="56">
        <f>SUBTOTAL(109,Table2[Total expenditure])</f>
        <v>0</v>
      </c>
      <c r="C44" s="56">
        <f>SUBTOTAL(109,Table2[Non Core Expenditure])</f>
        <v>0</v>
      </c>
      <c r="D44" s="56">
        <f>SUBTOTAL(109,Table2[Total Core Expenditure])</f>
        <v>0</v>
      </c>
      <c r="E44" s="56">
        <f>SUBTOTAL(109,Table2[Total UK/EEA Core Expenditure])</f>
        <v>0</v>
      </c>
      <c r="F44" s="56">
        <f>SUM(Table2[Total Non UK/EEA Core Expenditure])</f>
        <v>0</v>
      </c>
      <c r="G44" s="56">
        <f>SUM(Table2[[Apportionment basis ]])</f>
        <v>0</v>
      </c>
      <c r="H44" s="57"/>
    </row>
    <row r="45" spans="1:8" x14ac:dyDescent="0.3">
      <c r="A45" s="55" t="s">
        <v>152</v>
      </c>
      <c r="B45" s="58"/>
      <c r="C45" s="39"/>
      <c r="D45" s="39"/>
      <c r="E45" s="59"/>
      <c r="F45" s="39"/>
      <c r="G45" s="39"/>
      <c r="H45" s="39"/>
    </row>
    <row r="46" spans="1:8" s="12" customFormat="1" ht="15" thickBot="1" x14ac:dyDescent="0.35">
      <c r="A46" s="30" t="s">
        <v>151</v>
      </c>
      <c r="B46" s="27">
        <f>Table2[[#Totals],[Total expenditure]]-B45</f>
        <v>0</v>
      </c>
      <c r="C46" s="27">
        <f>Table2[[#Totals],[Non Core Expenditure]]-C45</f>
        <v>0</v>
      </c>
      <c r="D46" s="27">
        <f>Table2[[#Totals],[Total Core Expenditure]]-D45</f>
        <v>0</v>
      </c>
      <c r="E46" s="27">
        <f>Table2[[#Totals],[Total UK/EEA Core Expenditure]]-E45</f>
        <v>0</v>
      </c>
      <c r="F46" s="27">
        <f>Table2[[#Totals],[Total Non UK/EEA Core Expenditure]]-F45</f>
        <v>0</v>
      </c>
      <c r="G46" s="27">
        <f>Table2[[#Totals],[Apportionment basis ]]-G45</f>
        <v>0</v>
      </c>
      <c r="H46" s="28"/>
    </row>
    <row r="47" spans="1:8" x14ac:dyDescent="0.3">
      <c r="A47" s="11" t="s">
        <v>153</v>
      </c>
    </row>
    <row r="48" spans="1:8" x14ac:dyDescent="0.3">
      <c r="A48" s="11" t="s">
        <v>154</v>
      </c>
    </row>
    <row r="49" spans="1:1" x14ac:dyDescent="0.3">
      <c r="A49" s="11" t="s">
        <v>155</v>
      </c>
    </row>
    <row r="104" spans="1:1" x14ac:dyDescent="0.3">
      <c r="A104" s="19"/>
    </row>
  </sheetData>
  <sheetProtection algorithmName="SHA-512" hashValue="LiXZo3Miy+iuOjREzVAVGGb8iJEGWkDebTZWCrZ+MFCpWGTytcD+U1bUs8jS00mLK2C9PbCnJqpY17o/qGJmLQ==" saltValue="SA+tUqaUHlDqU3C3lyzkAA==" spinCount="100000" sheet="1" objects="1" scenarios="1" insertColumns="0" insertRows="0"/>
  <mergeCells count="1">
    <mergeCell ref="A2:H2"/>
  </mergeCells>
  <conditionalFormatting sqref="B44">
    <cfRule type="cellIs" dxfId="25" priority="2" operator="notEqual">
      <formula>$B$1</formula>
    </cfRule>
  </conditionalFormatting>
  <conditionalFormatting sqref="D44">
    <cfRule type="cellIs" dxfId="24" priority="1" operator="notEqual">
      <formula>$E$1</formula>
    </cfRule>
  </conditionalFormatting>
  <hyperlinks>
    <hyperlink ref="C5" r:id="rId1" xr:uid="{00000000-0004-0000-0300-000000000000}"/>
  </hyperlinks>
  <pageMargins left="1" right="1" top="1" bottom="1" header="0.5" footer="0.5"/>
  <pageSetup paperSize="9" scale="39" fitToHeight="0" orientation="landscape"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8" ma:contentTypeDescription="Create a new document." ma:contentTypeScope="" ma:versionID="faf6ce0b471c2bc8070abc50707ce8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05a7eebf91a8b30bc57d75cce2ce92d5"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DB9648-18A1-4AA1-94F7-8C3418CA857E}">
  <ds:schemaRefs>
    <ds:schemaRef ds:uri="http://schemas.microsoft.com/sharepoint/v3/contenttype/forms"/>
  </ds:schemaRefs>
</ds:datastoreItem>
</file>

<file path=customXml/itemProps2.xml><?xml version="1.0" encoding="utf-8"?>
<ds:datastoreItem xmlns:ds="http://schemas.openxmlformats.org/officeDocument/2006/customXml" ds:itemID="{40FD1192-5AAE-406E-9A7A-0A683027EAAE}">
  <ds:schemaRefs>
    <ds:schemaRef ds:uri="http://purl.org/dc/dcmitype/"/>
    <ds:schemaRef ds:uri="http://schemas.microsoft.com/office/infopath/2007/PartnerControls"/>
    <ds:schemaRef ds:uri="http://schemas.microsoft.com/office/2006/metadata/properties"/>
    <ds:schemaRef ds:uri="http://schemas.microsoft.com/office/2006/documentManagement/types"/>
    <ds:schemaRef ds:uri="2e4bfe8b-ef84-4e47-853e-31313f64a53a"/>
    <ds:schemaRef ds:uri="http://purl.org/dc/elements/1.1/"/>
    <ds:schemaRef ds:uri="http://schemas.openxmlformats.org/package/2006/metadata/core-properties"/>
    <ds:schemaRef ds:uri="7058508a-d375-4a1e-a567-7dd1bee321db"/>
    <ds:schemaRef ds:uri="http://www.w3.org/XML/1998/namespace"/>
    <ds:schemaRef ds:uri="http://purl.org/dc/terms/"/>
  </ds:schemaRefs>
</ds:datastoreItem>
</file>

<file path=customXml/itemProps3.xml><?xml version="1.0" encoding="utf-8"?>
<ds:datastoreItem xmlns:ds="http://schemas.openxmlformats.org/officeDocument/2006/customXml" ds:itemID="{E9EE100C-10DC-404F-8218-C99EE2360E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Theatre Tax Relief Stencil</vt:lpstr>
      <vt:lpstr>Theatre TR Computation Stencil</vt:lpstr>
      <vt:lpstr>Theatre Expenditure Breakdown</vt:lpstr>
      <vt:lpstr>'Theatre Expenditure Breakdown'!Print_Area</vt:lpstr>
      <vt:lpstr>'Theatre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2024-02-09T13:01:04Z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12600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2021-12-07T12:48:58Z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57747328-98e6-4a57-8abe-e18ee178c0ad</vt:lpwstr>
  </property>
  <property fmtid="{D5CDD505-2E9C-101B-9397-08002B2CF9AE}" pid="16" name="MSIP_Label_f9af038e-07b4-4369-a678-c835687cb272_ContentBits">
    <vt:lpwstr>2</vt:lpwstr>
  </property>
  <property fmtid="{D5CDD505-2E9C-101B-9397-08002B2CF9AE}" pid="17" name="MediaServiceImageTags">
    <vt:lpwstr/>
  </property>
</Properties>
</file>