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https://hmrc.sharepoint.com/teams/GRP042118873/Creative Industries/Creatives Reform 2022/IT Project/Stencils/Existing reliefs/"/>
    </mc:Choice>
  </mc:AlternateContent>
  <xr:revisionPtr revIDLastSave="173" documentId="8_{858776B7-7516-43BB-AAA5-0D697CF3C20A}" xr6:coauthVersionLast="47" xr6:coauthVersionMax="47" xr10:uidLastSave="{59D11713-DE4E-4575-99A3-9692D558BAE2}"/>
  <bookViews>
    <workbookView xWindow="-108" yWindow="-108" windowWidth="23256" windowHeight="12576" tabRatio="638" firstSheet="1" activeTab="2" xr2:uid="{00000000-000D-0000-FFFF-FFFF00000000}"/>
  </bookViews>
  <sheets>
    <sheet name="Orchestra Tax Relief Stencil" sheetId="2" r:id="rId1"/>
    <sheet name="Elections" sheetId="8" r:id="rId2"/>
    <sheet name="Orchestra TR Computation" sheetId="11" r:id="rId3"/>
    <sheet name="Orchestra Expenditure Breakdown" sheetId="1" r:id="rId4"/>
  </sheets>
  <externalReferences>
    <externalReference r:id="rId5"/>
  </externalReferences>
  <definedNames>
    <definedName name="_xlnm._FilterDatabase" localSheetId="3" hidden="1">'Orchestra Expenditure Breakdown'!#REF!</definedName>
    <definedName name="Conditions" localSheetId="2">'[1]Theatre Expenditure Breakdown'!#REF!</definedName>
    <definedName name="Conditions">'Orchestra Expenditure Breakdown'!#REF!</definedName>
    <definedName name="_xlnm.Print_Area" localSheetId="3">'Orchestra Expenditure Breakdown'!$A$1:$H$66</definedName>
    <definedName name="_xlnm.Print_Area" localSheetId="0">'Orchestra Tax Relief Stencil'!$A$1:$I$12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H44" i="11"/>
  <c r="G44" i="11"/>
  <c r="F44" i="11"/>
  <c r="E44" i="11"/>
  <c r="D44" i="11"/>
  <c r="H43" i="11"/>
  <c r="G43" i="11"/>
  <c r="F43" i="11"/>
  <c r="E43" i="11"/>
  <c r="D43" i="11"/>
  <c r="H42" i="11"/>
  <c r="G42" i="11"/>
  <c r="F42" i="11"/>
  <c r="E42" i="11"/>
  <c r="E45" i="11" s="1"/>
  <c r="D42" i="11"/>
  <c r="D45" i="11" s="1"/>
  <c r="H45" i="11"/>
  <c r="G45" i="11"/>
  <c r="F45" i="11"/>
  <c r="E39" i="11"/>
  <c r="F39" i="11" s="1"/>
  <c r="G39" i="11" s="1"/>
  <c r="H39" i="11" s="1"/>
  <c r="H34" i="11"/>
  <c r="G34" i="11"/>
  <c r="F34" i="11"/>
  <c r="G35" i="11" s="1"/>
  <c r="E34" i="11"/>
  <c r="F35" i="11" s="1"/>
  <c r="D34" i="11"/>
  <c r="E35" i="11" s="1"/>
  <c r="D32" i="11"/>
  <c r="H31" i="11"/>
  <c r="H32" i="11" s="1"/>
  <c r="G31" i="11"/>
  <c r="G32" i="11" s="1"/>
  <c r="F31" i="11"/>
  <c r="F32" i="11" s="1"/>
  <c r="E31" i="11"/>
  <c r="E32" i="11" s="1"/>
  <c r="G27" i="11"/>
  <c r="H28" i="11" s="1"/>
  <c r="G22" i="11"/>
  <c r="G23" i="11" s="1"/>
  <c r="H21" i="11"/>
  <c r="H27" i="11" s="1"/>
  <c r="G21" i="11"/>
  <c r="F21" i="11"/>
  <c r="F27" i="11" s="1"/>
  <c r="E21" i="11"/>
  <c r="E27" i="11" s="1"/>
  <c r="D21" i="11"/>
  <c r="D27" i="11" s="1"/>
  <c r="H12" i="11"/>
  <c r="G12" i="11"/>
  <c r="F12" i="11"/>
  <c r="E12" i="11"/>
  <c r="D12" i="11"/>
  <c r="D14" i="11" s="1"/>
  <c r="D11" i="11"/>
  <c r="E10" i="11" s="1"/>
  <c r="F57" i="1"/>
  <c r="G57" i="1"/>
  <c r="E22" i="11" l="1"/>
  <c r="E23" i="11" s="1"/>
  <c r="F24" i="11" s="1"/>
  <c r="H29" i="11"/>
  <c r="H33" i="11" s="1"/>
  <c r="G36" i="11"/>
  <c r="D29" i="11"/>
  <c r="D33" i="11" s="1"/>
  <c r="E28" i="11"/>
  <c r="E29" i="11" s="1"/>
  <c r="E33" i="11" s="1"/>
  <c r="E14" i="11"/>
  <c r="E16" i="11" s="1"/>
  <c r="G28" i="11"/>
  <c r="G29" i="11" s="1"/>
  <c r="G33" i="11" s="1"/>
  <c r="H24" i="11"/>
  <c r="F36" i="11"/>
  <c r="F28" i="11"/>
  <c r="F29" i="11" s="1"/>
  <c r="F33" i="11" s="1"/>
  <c r="F10" i="11"/>
  <c r="F11" i="11" s="1"/>
  <c r="D16" i="11"/>
  <c r="E13" i="11"/>
  <c r="H22" i="11"/>
  <c r="H23" i="11" s="1"/>
  <c r="H35" i="11"/>
  <c r="H36" i="11" s="1"/>
  <c r="D36" i="11"/>
  <c r="E36" i="11"/>
  <c r="D22" i="11"/>
  <c r="D23" i="11" s="1"/>
  <c r="F22" i="11"/>
  <c r="F23" i="11" s="1"/>
  <c r="G10" i="11" l="1"/>
  <c r="G11" i="11" s="1"/>
  <c r="H25" i="11"/>
  <c r="F13" i="11"/>
  <c r="F25" i="11"/>
  <c r="G24" i="11"/>
  <c r="G25" i="11" s="1"/>
  <c r="E24" i="11"/>
  <c r="E25" i="11" s="1"/>
  <c r="E26" i="11" s="1"/>
  <c r="E38" i="11" s="1"/>
  <c r="E40" i="11" s="1"/>
  <c r="D25" i="11"/>
  <c r="D26" i="11" s="1"/>
  <c r="D38" i="11" s="1"/>
  <c r="H10" i="11" l="1"/>
  <c r="H11" i="11" s="1"/>
  <c r="F14" i="11"/>
  <c r="F16" i="11" s="1"/>
  <c r="F26" i="11" s="1"/>
  <c r="F38" i="11" s="1"/>
  <c r="F40" i="11" s="1"/>
  <c r="G13" i="11"/>
  <c r="G14" i="11" l="1"/>
  <c r="G16" i="11" s="1"/>
  <c r="G26" i="11" s="1"/>
  <c r="G38" i="11" s="1"/>
  <c r="G40" i="11" s="1"/>
  <c r="H13" i="11" l="1"/>
  <c r="H14" i="11" s="1"/>
  <c r="H16" i="11" s="1"/>
  <c r="H26" i="11" s="1"/>
  <c r="H38" i="11" s="1"/>
  <c r="H40" i="11" s="1"/>
  <c r="B57" i="1" l="1"/>
  <c r="B59" i="1" s="1"/>
  <c r="C57" i="1"/>
  <c r="C59" i="1" s="1"/>
  <c r="D57" i="1"/>
  <c r="D59" i="1" s="1"/>
  <c r="E57" i="1"/>
  <c r="E59" i="1" s="1"/>
  <c r="F59" i="1"/>
  <c r="G59" i="1"/>
  <c r="B1" i="1" l="1"/>
  <c r="E1" i="1"/>
</calcChain>
</file>

<file path=xl/sharedStrings.xml><?xml version="1.0" encoding="utf-8"?>
<sst xmlns="http://schemas.openxmlformats.org/spreadsheetml/2006/main" count="214" uniqueCount="199">
  <si>
    <t>Orchestra Tax Relief Stencil</t>
  </si>
  <si>
    <t>Production name</t>
  </si>
  <si>
    <t>Production Period</t>
  </si>
  <si>
    <t>Accounting Period</t>
  </si>
  <si>
    <t>Release date</t>
  </si>
  <si>
    <t>The Computation &amp; Expenditure Breakdown stencils are designed to help you make your claim and provide the level of detail HMRC require to accurately review the claim in a timely manner.</t>
  </si>
  <si>
    <t>The Computation Stencil requires entries into column D and has explanatory and calculation notes in column I.</t>
  </si>
  <si>
    <t>In the Expenditure Breakdown Stencil please complete the cost headings included in your claim in Column A. Enter the total expenditure in Column B and show your treatment of these costs and any apportionments in the rest of the table. If you have any comments please enter them in column H.</t>
  </si>
  <si>
    <t>Please complete the computation and expenditure breakdown for each production or election</t>
  </si>
  <si>
    <t xml:space="preserve">Please be aware this document is provided as an aide to ensure you provide sufficient information and to help your claim to be processed quickly. However we may still contact you if HMRC have any queries regarding the claim. </t>
  </si>
  <si>
    <t>The claim for Creative tax relief is self assessment and you should ensure that it is accurate.</t>
  </si>
  <si>
    <t>Please see https://www.gov.uk/guidance/corporation-tax-creative-industry-tax-reliefs for further guidance</t>
  </si>
  <si>
    <t>Election 1</t>
  </si>
  <si>
    <t>Election 2</t>
  </si>
  <si>
    <t>Date Of Election</t>
  </si>
  <si>
    <t>Name Of Production/Concert</t>
  </si>
  <si>
    <t>Date of Performance</t>
  </si>
  <si>
    <t>Venue of Performance</t>
  </si>
  <si>
    <t>Orchestra Production Company</t>
  </si>
  <si>
    <t>Orchestra Production</t>
  </si>
  <si>
    <t>Accounting period end (APE)</t>
  </si>
  <si>
    <t>Production Phase Start Date (required for additional relief claim)</t>
  </si>
  <si>
    <t>Core expenditure excludes amounts unapid within 4 months of the APE</t>
  </si>
  <si>
    <t>Period 1</t>
  </si>
  <si>
    <t>Period 2</t>
  </si>
  <si>
    <t>Period 3</t>
  </si>
  <si>
    <t>Period 4</t>
  </si>
  <si>
    <t>Period 5</t>
  </si>
  <si>
    <t>Ref</t>
  </si>
  <si>
    <t>£</t>
  </si>
  <si>
    <t>Notes</t>
  </si>
  <si>
    <t>Taxable profit before
additional deduction</t>
  </si>
  <si>
    <t>TP1</t>
  </si>
  <si>
    <t>Estimated total income from the Orchestra production</t>
  </si>
  <si>
    <t>TP2</t>
  </si>
  <si>
    <t>Estimated total cost of the Orchestra production</t>
  </si>
  <si>
    <t>TP3</t>
  </si>
  <si>
    <t>Costs incurred (and represented in work in progress) to date</t>
  </si>
  <si>
    <t>TP4</t>
  </si>
  <si>
    <t>Total costs incurred (and represented in work in progress) at end of previous period</t>
  </si>
  <si>
    <t>TP5</t>
  </si>
  <si>
    <t>Costs brought into account for current period</t>
  </si>
  <si>
    <t>TP3 minus TP4</t>
  </si>
  <si>
    <t>TP6</t>
  </si>
  <si>
    <t>Proportion of estimated total income treated as earned at end of current period</t>
  </si>
  <si>
    <t>TP3/TP2 multiplied by TP1</t>
  </si>
  <si>
    <t>TP7</t>
  </si>
  <si>
    <t>Proportion of estimated total income treated as earned at end of previous period</t>
  </si>
  <si>
    <t>TP8</t>
  </si>
  <si>
    <t>Income brought into account for current period</t>
  </si>
  <si>
    <t>TP6 minus TP7</t>
  </si>
  <si>
    <t>TP9</t>
  </si>
  <si>
    <t>Net corporation tax adjustments</t>
  </si>
  <si>
    <t>Enter net addition as positive &amp; net deduction as negative</t>
  </si>
  <si>
    <t>TP10</t>
  </si>
  <si>
    <t>Profit/loss of current period (before additional deduction)</t>
  </si>
  <si>
    <t>TP8 minus TP5 plus TP9; if loss enter as minus figure</t>
  </si>
  <si>
    <t>Additional deduction and taxable profit after additional deduction</t>
  </si>
  <si>
    <t>AD1</t>
  </si>
  <si>
    <t>Planned or final total core expenditure</t>
  </si>
  <si>
    <t>AD2</t>
  </si>
  <si>
    <t>Planned or final total UK or EEA core expenditure</t>
  </si>
  <si>
    <t>AD3</t>
  </si>
  <si>
    <t>UK or EEA core expenditure incurred to date</t>
  </si>
  <si>
    <t>AD4</t>
  </si>
  <si>
    <t>Non-UK or EEA core expenditure incurred to date</t>
  </si>
  <si>
    <t>AD5</t>
  </si>
  <si>
    <t>Total core expenditure incurred to date</t>
  </si>
  <si>
    <t>AD3 plus AD4</t>
  </si>
  <si>
    <t>AD6</t>
  </si>
  <si>
    <t>80% of total core expenditure incurred to date</t>
  </si>
  <si>
    <t>AD5 multipled by 80%</t>
  </si>
  <si>
    <t>AD7</t>
  </si>
  <si>
    <t>AD8</t>
  </si>
  <si>
    <t>AD9</t>
  </si>
  <si>
    <t>AD10</t>
  </si>
  <si>
    <t>Total non-core expenditure incurred to date</t>
  </si>
  <si>
    <t>Total non-core expenditure at end of previous period</t>
  </si>
  <si>
    <t>Non-core expenditure brought into account for current period</t>
  </si>
  <si>
    <t>Enhanceable expenditure incurred to date</t>
  </si>
  <si>
    <t>Lesser of AD3 and AD6</t>
  </si>
  <si>
    <t>Enhanceable expenditure incurred at end of previous period</t>
  </si>
  <si>
    <t>Additional deduction</t>
  </si>
  <si>
    <t>Profit/loss of current period (after additional deduction)</t>
  </si>
  <si>
    <t>Tax Credit</t>
  </si>
  <si>
    <t>TC1</t>
  </si>
  <si>
    <t>Relevant unused loss brought forward</t>
  </si>
  <si>
    <t>Enter as minus figure</t>
  </si>
  <si>
    <t>TC2</t>
  </si>
  <si>
    <t>Available loss before surrender</t>
  </si>
  <si>
    <t>TC3</t>
  </si>
  <si>
    <t>Total amount previously surrendered</t>
  </si>
  <si>
    <t>TC4</t>
  </si>
  <si>
    <t>Surrenderable loss</t>
  </si>
  <si>
    <t>TC5</t>
  </si>
  <si>
    <t>Loss surrendered</t>
  </si>
  <si>
    <t>Up to a maximum of TC4; enter as positive figure</t>
  </si>
  <si>
    <t>TC6.1</t>
  </si>
  <si>
    <t>TC6.2</t>
  </si>
  <si>
    <t>TC6.3</t>
  </si>
  <si>
    <t>TC6.4</t>
  </si>
  <si>
    <t>Claimable Tax Credit</t>
  </si>
  <si>
    <t>Rate Based on Productions start date</t>
  </si>
  <si>
    <t>NB 1</t>
  </si>
  <si>
    <t>Touring</t>
  </si>
  <si>
    <t>None Touring</t>
  </si>
  <si>
    <t>TTR &amp; MGETR</t>
  </si>
  <si>
    <t>Other times</t>
  </si>
  <si>
    <t>OTR</t>
  </si>
  <si>
    <t>Orchestra Tax Relief Expenditure Breakdown Stencil</t>
  </si>
  <si>
    <t>Rehearsal Period</t>
  </si>
  <si>
    <t>Curtain up/Release date</t>
  </si>
  <si>
    <t>Total Income</t>
  </si>
  <si>
    <t>Income of which is a State Aid</t>
  </si>
  <si>
    <t>Please find more information regarding Core expenditure here https://www.gov.uk/hmrc-internal-manuals/orchestra-tax-relief/otr70000</t>
  </si>
  <si>
    <t>Expenditure</t>
  </si>
  <si>
    <t>Total expenditure</t>
  </si>
  <si>
    <t>Non Core Expenditure</t>
  </si>
  <si>
    <t>Total Core Expenditure</t>
  </si>
  <si>
    <t>Total UK/EEA Core Expenditure</t>
  </si>
  <si>
    <t>Total Non UK/EEA Core Expenditure</t>
  </si>
  <si>
    <t xml:space="preserve">Apportionment basis </t>
  </si>
  <si>
    <t>Comments</t>
  </si>
  <si>
    <t>Development Stage- Pre Green Light</t>
  </si>
  <si>
    <t>Examples include:</t>
  </si>
  <si>
    <t>Pre production/Rehearsal Stage</t>
  </si>
  <si>
    <t>Director</t>
  </si>
  <si>
    <t>Player Costs/Musicians (rehearsal stage)</t>
  </si>
  <si>
    <t>Commission of New Work</t>
  </si>
  <si>
    <t>Conductor Fees (rehearsal stage)</t>
  </si>
  <si>
    <t>Soloist Fees (rehearsal stage)</t>
  </si>
  <si>
    <t>Chorus Fees(rehearsal stage)</t>
  </si>
  <si>
    <t>Instrument hire &amp; tuning (rehearsal stage)</t>
  </si>
  <si>
    <t>Art work</t>
  </si>
  <si>
    <t>Stage</t>
  </si>
  <si>
    <t>Costumes</t>
  </si>
  <si>
    <t>Travel to and from a non resident venue</t>
  </si>
  <si>
    <t>porterage (if there is a rehearsal)</t>
  </si>
  <si>
    <t>Rehearsal Room Costs</t>
  </si>
  <si>
    <t>Concert hall (rehearsal stage)</t>
  </si>
  <si>
    <t>Running Phase - Normally considered Non Core Expenditure</t>
  </si>
  <si>
    <t>Player Costs/Musicians- running</t>
  </si>
  <si>
    <t>Conductor Fees (running stage)</t>
  </si>
  <si>
    <t>Soloist Fees (running stage)</t>
  </si>
  <si>
    <t>chorus fees (running stage)</t>
  </si>
  <si>
    <t>Instrument hire &amp; tuning (running stage)</t>
  </si>
  <si>
    <t>Theatre Cost</t>
  </si>
  <si>
    <t>Tour Booking</t>
  </si>
  <si>
    <t xml:space="preserve">Tour Travel </t>
  </si>
  <si>
    <t>Gifts</t>
  </si>
  <si>
    <t>Entertainment</t>
  </si>
  <si>
    <t>Storage</t>
  </si>
  <si>
    <t>Concert Hall (running stage)</t>
  </si>
  <si>
    <t>Grand Rights</t>
  </si>
  <si>
    <t>The following items are normally considered non core expenditure. Please provide comments otherwise</t>
  </si>
  <si>
    <t>Marketing</t>
  </si>
  <si>
    <t>Distribution</t>
  </si>
  <si>
    <t>Financing</t>
  </si>
  <si>
    <t>Publicity</t>
  </si>
  <si>
    <t>Accountancy - Making the claim and filing the return</t>
  </si>
  <si>
    <t>Capital expenditure - Instruments</t>
  </si>
  <si>
    <t>Total</t>
  </si>
  <si>
    <t>Minus Expenditure not paid 4 months after APE</t>
  </si>
  <si>
    <t>NB: Please note Total Core Expenditure + Total Non Core Expenditure should equal Total Expenditure. Please provide an explanation if this is not the case</t>
  </si>
  <si>
    <t>NB: Total Core Expenditure should equal Total EEA Core + Total Non EEA Core Expenditure</t>
  </si>
  <si>
    <t>NB: Expenditure not paid within 4 months of the accounting period end cannot be included in the claim.</t>
  </si>
  <si>
    <t>Lesser of (AD7 minus TC3) and TC2, ignoring minus sign</t>
  </si>
  <si>
    <t>(AD10 plus TC1) or nil, if result is not a minus figure</t>
  </si>
  <si>
    <t>CP8 minus CP9</t>
  </si>
  <si>
    <t>UK or EEA core expenditure brought into account for current period</t>
  </si>
  <si>
    <t>CP10</t>
  </si>
  <si>
    <t>UK or EEA core expenditure at end of previous period</t>
  </si>
  <si>
    <t>CP9</t>
  </si>
  <si>
    <t>CP8</t>
  </si>
  <si>
    <t>CP3 plus CP6</t>
  </si>
  <si>
    <t>Total expenditure brought into account for current period</t>
  </si>
  <si>
    <t>CP7</t>
  </si>
  <si>
    <t>CP4 minus CP5</t>
  </si>
  <si>
    <t>CP6</t>
  </si>
  <si>
    <t>CP5</t>
  </si>
  <si>
    <t>CP4</t>
  </si>
  <si>
    <t>CP1 minus CP2</t>
  </si>
  <si>
    <t>Core expenditure brought into account for current period</t>
  </si>
  <si>
    <t>CP3</t>
  </si>
  <si>
    <t>Total core expenditure at end of previous period</t>
  </si>
  <si>
    <t>CP2</t>
  </si>
  <si>
    <t>CP1</t>
  </si>
  <si>
    <t>Totals for current period</t>
  </si>
  <si>
    <t>TP10 minus AD9; if loss enter as minus figure</t>
  </si>
  <si>
    <t>AD7 minus AD8</t>
  </si>
  <si>
    <t>Uk or EEA core expenditure incurred to date</t>
  </si>
  <si>
    <t>25% of TC5</t>
  </si>
  <si>
    <t>50% of TC5</t>
  </si>
  <si>
    <t>35% of TC5</t>
  </si>
  <si>
    <t>Computation of taxable profits and orchestra tax relief</t>
  </si>
  <si>
    <t>Orchestra tax credit Production start date before 27/10/2021 or after 31/03/2026</t>
  </si>
  <si>
    <t>Orchestra tax credit Productions between 27/10/21 and 31/03/2025</t>
  </si>
  <si>
    <t>Orchestra tax credit Productions between 01/04/2025 and 31/03/2026</t>
  </si>
  <si>
    <t>You can find more information regarding how to calculate the relief here https://www.gov.uk/hmrc-internal-manuals/orchestra-tax-relief/otr70000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</si>
</sst>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b/>
      <sz val="11"/>
      <color rgb="FFFF0000"/>
      <name val="Calibri"/>
      <family val="2"/>
      <scheme val="minor"/>
    </font>
    <font>
      <sz val="11"/>
      <name val="Calibri"/>
      <family val="2"/>
      <scheme val="minor"/>
    </font>
    <font>
      <u/>
      <sz val="16"/>
      <color theme="1"/>
      <name val="Calibri"/>
      <family val="2"/>
      <scheme val="minor"/>
    </font>
    <font>
      <u/>
      <sz val="11"/>
      <color theme="1"/>
      <name val="Calibri"/>
      <family val="2"/>
      <scheme val="minor"/>
    </font>
    <font>
      <sz val="11"/>
      <color rgb="FFFF0000"/>
      <name val="Calibri"/>
      <family val="2"/>
      <scheme val="minor"/>
    </font>
    <font>
      <sz val="8"/>
      <color theme="1"/>
      <name val="Arial"/>
      <family val="2"/>
    </font>
    <font>
      <u/>
      <sz val="8"/>
      <color theme="1"/>
      <name val="Arial"/>
      <family val="2"/>
    </font>
    <font>
      <sz val="11"/>
      <color theme="1"/>
      <name val="Arial"/>
      <family val="2"/>
    </font>
    <font>
      <b/>
      <sz val="8"/>
      <color theme="1"/>
      <name val="Arial"/>
      <family val="2"/>
    </font>
    <font>
      <b/>
      <sz val="11"/>
      <name val="Calibri"/>
      <family val="2"/>
      <scheme val="minor"/>
    </font>
    <font>
      <u/>
      <sz val="11"/>
      <color theme="10"/>
      <name val="Calibri"/>
      <family val="2"/>
      <scheme val="minor"/>
    </font>
    <font>
      <sz val="12"/>
      <color theme="1"/>
      <name val="Calibri"/>
      <family val="2"/>
      <scheme val="minor"/>
    </font>
    <font>
      <b/>
      <u/>
      <sz val="12"/>
      <color theme="1"/>
      <name val="Calibri"/>
      <family val="2"/>
      <scheme val="minor"/>
    </font>
    <font>
      <b/>
      <u/>
      <sz val="16"/>
      <color theme="1"/>
      <name val="Calibri"/>
      <family val="2"/>
      <scheme val="minor"/>
    </font>
    <font>
      <sz val="12"/>
      <color rgb="FFFF000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s>
  <borders count="44">
    <border>
      <left/>
      <right/>
      <top/>
      <bottom/>
      <diagonal/>
    </border>
    <border>
      <left style="thin">
        <color theme="4" tint="0.39997558519241921"/>
      </left>
      <right/>
      <top style="thin">
        <color theme="4" tint="0.39997558519241921"/>
      </top>
      <bottom style="thin">
        <color theme="4" tint="0.39997558519241921"/>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thin">
        <color auto="1"/>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auto="1"/>
      </left>
      <right style="medium">
        <color indexed="64"/>
      </right>
      <top/>
      <bottom style="thin">
        <color auto="1"/>
      </bottom>
      <diagonal/>
    </border>
    <border>
      <left style="medium">
        <color indexed="64"/>
      </left>
      <right style="thin">
        <color auto="1"/>
      </right>
      <top style="thin">
        <color auto="1"/>
      </top>
      <bottom/>
      <diagonal/>
    </border>
    <border>
      <left style="medium">
        <color indexed="64"/>
      </left>
      <right style="thin">
        <color indexed="64"/>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s>
  <cellStyleXfs count="2">
    <xf numFmtId="0" fontId="0" fillId="0" borderId="0"/>
    <xf numFmtId="0" fontId="12" fillId="0" borderId="0" applyNumberFormat="0" applyFill="0" applyBorder="0" applyAlignment="0" applyProtection="0"/>
  </cellStyleXfs>
  <cellXfs count="134">
    <xf numFmtId="0" fontId="0" fillId="0" borderId="0" xfId="0"/>
    <xf numFmtId="4" fontId="7" fillId="7" borderId="3" xfId="0" applyNumberFormat="1" applyFont="1" applyFill="1" applyBorder="1" applyProtection="1">
      <protection locked="0"/>
    </xf>
    <xf numFmtId="4" fontId="7" fillId="7" borderId="3" xfId="0" applyNumberFormat="1" applyFont="1" applyFill="1" applyBorder="1" applyProtection="1">
      <protection hidden="1"/>
    </xf>
    <xf numFmtId="4" fontId="7" fillId="8" borderId="3" xfId="0" applyNumberFormat="1" applyFont="1" applyFill="1" applyBorder="1" applyProtection="1">
      <protection locked="0"/>
    </xf>
    <xf numFmtId="4" fontId="7" fillId="8" borderId="3" xfId="0" applyNumberFormat="1" applyFont="1" applyFill="1" applyBorder="1" applyProtection="1">
      <protection hidden="1"/>
    </xf>
    <xf numFmtId="0" fontId="0" fillId="0" borderId="0" xfId="0" applyProtection="1">
      <protection locked="0"/>
    </xf>
    <xf numFmtId="0" fontId="0" fillId="0" borderId="0" xfId="0" applyProtection="1">
      <protection hidden="1"/>
    </xf>
    <xf numFmtId="0" fontId="0" fillId="5" borderId="0" xfId="0" applyFill="1" applyAlignment="1" applyProtection="1">
      <alignment horizontal="left" vertical="top"/>
      <protection locked="0"/>
    </xf>
    <xf numFmtId="0" fontId="13" fillId="0" borderId="0" xfId="0" applyFont="1"/>
    <xf numFmtId="0" fontId="0" fillId="5" borderId="0" xfId="0" applyFill="1" applyProtection="1">
      <protection locked="0"/>
    </xf>
    <xf numFmtId="0" fontId="13" fillId="0" borderId="0" xfId="0" applyFont="1" applyProtection="1">
      <protection hidden="1"/>
    </xf>
    <xf numFmtId="2" fontId="0" fillId="0" borderId="0" xfId="0" applyNumberFormat="1" applyProtection="1">
      <protection hidden="1"/>
    </xf>
    <xf numFmtId="0" fontId="0" fillId="5" borderId="0" xfId="0" applyFill="1" applyProtection="1">
      <protection hidden="1"/>
    </xf>
    <xf numFmtId="0" fontId="4" fillId="5" borderId="0" xfId="0" applyFont="1" applyFill="1" applyAlignment="1" applyProtection="1">
      <alignment horizontal="center"/>
      <protection hidden="1"/>
    </xf>
    <xf numFmtId="0" fontId="0" fillId="3" borderId="12" xfId="0" applyFill="1" applyBorder="1" applyProtection="1">
      <protection hidden="1"/>
    </xf>
    <xf numFmtId="2" fontId="0" fillId="3" borderId="2" xfId="0" applyNumberFormat="1" applyFill="1" applyBorder="1" applyProtection="1">
      <protection hidden="1"/>
    </xf>
    <xf numFmtId="0" fontId="0" fillId="3" borderId="11" xfId="0" applyFill="1" applyBorder="1" applyProtection="1">
      <protection hidden="1"/>
    </xf>
    <xf numFmtId="0" fontId="1" fillId="6" borderId="10" xfId="0" applyFont="1" applyFill="1" applyBorder="1" applyProtection="1">
      <protection hidden="1"/>
    </xf>
    <xf numFmtId="2" fontId="11" fillId="6" borderId="7" xfId="0" applyNumberFormat="1" applyFont="1" applyFill="1" applyBorder="1" applyProtection="1">
      <protection hidden="1"/>
    </xf>
    <xf numFmtId="0" fontId="0" fillId="0" borderId="1" xfId="0" applyBorder="1" applyProtection="1">
      <protection hidden="1"/>
    </xf>
    <xf numFmtId="0" fontId="14" fillId="0" borderId="0" xfId="0" applyFont="1"/>
    <xf numFmtId="0" fontId="13" fillId="5" borderId="0" xfId="0" applyFont="1" applyFill="1"/>
    <xf numFmtId="0" fontId="15" fillId="5" borderId="0" xfId="0" applyFont="1" applyFill="1"/>
    <xf numFmtId="0" fontId="14" fillId="5" borderId="0" xfId="0" applyFont="1" applyFill="1"/>
    <xf numFmtId="0" fontId="0" fillId="5" borderId="0" xfId="0" applyFill="1"/>
    <xf numFmtId="0" fontId="0" fillId="5" borderId="0" xfId="0" applyFill="1" applyAlignment="1" applyProtection="1">
      <alignment horizontal="left" vertical="top"/>
      <protection hidden="1"/>
    </xf>
    <xf numFmtId="0" fontId="0" fillId="5" borderId="15" xfId="0" applyFill="1" applyBorder="1" applyAlignment="1" applyProtection="1">
      <alignment horizontal="left" vertical="top"/>
      <protection locked="0"/>
    </xf>
    <xf numFmtId="0" fontId="0" fillId="5" borderId="16" xfId="0" applyFill="1" applyBorder="1" applyAlignment="1" applyProtection="1">
      <alignment horizontal="left" vertical="top"/>
      <protection locked="0"/>
    </xf>
    <xf numFmtId="0" fontId="4" fillId="5" borderId="16" xfId="0" applyFont="1" applyFill="1" applyBorder="1" applyAlignment="1" applyProtection="1">
      <alignment horizontal="center" vertical="top"/>
      <protection hidden="1"/>
    </xf>
    <xf numFmtId="0" fontId="0" fillId="5" borderId="17" xfId="0" applyFill="1" applyBorder="1" applyProtection="1">
      <protection locked="0"/>
    </xf>
    <xf numFmtId="0" fontId="0" fillId="5" borderId="14" xfId="0" applyFill="1" applyBorder="1" applyAlignment="1" applyProtection="1">
      <alignment horizontal="left" vertical="top"/>
      <protection locked="0"/>
    </xf>
    <xf numFmtId="0" fontId="0" fillId="5" borderId="18" xfId="0" applyFill="1" applyBorder="1" applyProtection="1">
      <protection locked="0"/>
    </xf>
    <xf numFmtId="0" fontId="0" fillId="0" borderId="6" xfId="0" applyBorder="1" applyProtection="1">
      <protection locked="0"/>
    </xf>
    <xf numFmtId="0" fontId="13" fillId="4" borderId="14" xfId="0" applyFont="1" applyFill="1" applyBorder="1" applyProtection="1">
      <protection hidden="1"/>
    </xf>
    <xf numFmtId="0" fontId="13" fillId="4" borderId="0" xfId="0" applyFont="1" applyFill="1" applyProtection="1">
      <protection hidden="1"/>
    </xf>
    <xf numFmtId="0" fontId="13" fillId="4" borderId="0" xfId="0" applyFont="1" applyFill="1" applyAlignment="1" applyProtection="1">
      <alignment horizontal="left" vertical="top"/>
      <protection hidden="1"/>
    </xf>
    <xf numFmtId="0" fontId="13" fillId="4" borderId="18" xfId="0" applyFont="1" applyFill="1" applyBorder="1" applyProtection="1">
      <protection hidden="1"/>
    </xf>
    <xf numFmtId="0" fontId="13" fillId="4" borderId="14" xfId="0" applyFont="1" applyFill="1" applyBorder="1" applyAlignment="1" applyProtection="1">
      <alignment horizontal="left" vertical="top"/>
      <protection hidden="1"/>
    </xf>
    <xf numFmtId="0" fontId="16" fillId="4" borderId="14" xfId="0" applyFont="1" applyFill="1" applyBorder="1" applyProtection="1">
      <protection hidden="1"/>
    </xf>
    <xf numFmtId="0" fontId="12" fillId="4" borderId="14" xfId="1" applyFill="1" applyBorder="1"/>
    <xf numFmtId="0" fontId="0" fillId="4" borderId="0" xfId="0" applyFill="1" applyProtection="1">
      <protection locked="0"/>
    </xf>
    <xf numFmtId="0" fontId="3" fillId="3" borderId="8" xfId="0" applyFont="1" applyFill="1" applyBorder="1" applyProtection="1">
      <protection hidden="1"/>
    </xf>
    <xf numFmtId="0" fontId="3" fillId="3" borderId="5" xfId="0" applyFont="1" applyFill="1" applyBorder="1" applyProtection="1">
      <protection hidden="1"/>
    </xf>
    <xf numFmtId="0" fontId="3" fillId="3" borderId="0" xfId="0" applyFont="1" applyFill="1" applyProtection="1">
      <protection hidden="1"/>
    </xf>
    <xf numFmtId="0" fontId="3" fillId="3" borderId="4" xfId="0" applyFont="1" applyFill="1" applyBorder="1" applyProtection="1">
      <protection hidden="1"/>
    </xf>
    <xf numFmtId="0" fontId="0" fillId="4" borderId="9" xfId="0" applyFill="1" applyBorder="1" applyProtection="1">
      <protection locked="0"/>
    </xf>
    <xf numFmtId="0" fontId="0" fillId="4" borderId="0" xfId="0" applyFill="1" applyProtection="1">
      <protection hidden="1"/>
    </xf>
    <xf numFmtId="0" fontId="0" fillId="4" borderId="4" xfId="0" applyFill="1" applyBorder="1" applyProtection="1">
      <protection hidden="1"/>
    </xf>
    <xf numFmtId="0" fontId="12" fillId="4" borderId="5" xfId="1" applyFill="1" applyBorder="1" applyProtection="1">
      <protection locked="0"/>
    </xf>
    <xf numFmtId="0" fontId="0" fillId="4" borderId="5" xfId="0" applyFill="1" applyBorder="1" applyProtection="1">
      <protection locked="0"/>
    </xf>
    <xf numFmtId="0" fontId="0" fillId="4" borderId="5" xfId="0" applyFill="1" applyBorder="1" applyProtection="1">
      <protection hidden="1"/>
    </xf>
    <xf numFmtId="0" fontId="0" fillId="4" borderId="6" xfId="0" applyFill="1" applyBorder="1" applyProtection="1">
      <protection hidden="1"/>
    </xf>
    <xf numFmtId="0" fontId="0" fillId="4" borderId="4" xfId="0" applyFill="1" applyBorder="1" applyProtection="1">
      <protection locked="0"/>
    </xf>
    <xf numFmtId="0" fontId="5" fillId="4" borderId="3" xfId="0" applyFont="1" applyFill="1" applyBorder="1" applyProtection="1">
      <protection locked="0"/>
    </xf>
    <xf numFmtId="2" fontId="0" fillId="4" borderId="3" xfId="0" applyNumberFormat="1" applyFill="1" applyBorder="1" applyProtection="1">
      <protection locked="0"/>
    </xf>
    <xf numFmtId="0" fontId="0" fillId="4" borderId="3" xfId="0" applyFill="1" applyBorder="1" applyProtection="1">
      <protection locked="0"/>
    </xf>
    <xf numFmtId="0" fontId="1" fillId="4" borderId="3" xfId="0" applyFont="1" applyFill="1" applyBorder="1" applyProtection="1">
      <protection locked="0"/>
    </xf>
    <xf numFmtId="0" fontId="5" fillId="4" borderId="3" xfId="0" applyFont="1" applyFill="1" applyBorder="1" applyAlignment="1" applyProtection="1">
      <alignment wrapText="1"/>
      <protection locked="0"/>
    </xf>
    <xf numFmtId="0" fontId="2" fillId="4" borderId="3" xfId="0" applyFont="1" applyFill="1" applyBorder="1" applyAlignment="1" applyProtection="1">
      <alignment wrapText="1"/>
      <protection locked="0"/>
    </xf>
    <xf numFmtId="0" fontId="6" fillId="4" borderId="0" xfId="0" applyFont="1" applyFill="1" applyProtection="1">
      <protection locked="0"/>
    </xf>
    <xf numFmtId="0" fontId="6" fillId="4" borderId="0" xfId="0" applyFont="1" applyFill="1" applyAlignment="1" applyProtection="1">
      <alignment vertical="center" wrapText="1"/>
      <protection locked="0"/>
    </xf>
    <xf numFmtId="0" fontId="9" fillId="0" borderId="0" xfId="0" applyFont="1"/>
    <xf numFmtId="14" fontId="7" fillId="4" borderId="25" xfId="0" applyNumberFormat="1" applyFont="1" applyFill="1" applyBorder="1" applyProtection="1">
      <protection locked="0"/>
    </xf>
    <xf numFmtId="14" fontId="7" fillId="4" borderId="3" xfId="0" applyNumberFormat="1" applyFont="1" applyFill="1" applyBorder="1" applyProtection="1">
      <protection locked="0"/>
    </xf>
    <xf numFmtId="0" fontId="7" fillId="4" borderId="24" xfId="0" applyFont="1" applyFill="1" applyBorder="1" applyProtection="1">
      <protection locked="0"/>
    </xf>
    <xf numFmtId="0" fontId="10" fillId="4" borderId="23" xfId="0" applyFont="1" applyFill="1" applyBorder="1"/>
    <xf numFmtId="0" fontId="10" fillId="4" borderId="3" xfId="0" applyFont="1" applyFill="1" applyBorder="1"/>
    <xf numFmtId="0" fontId="10" fillId="4" borderId="24" xfId="0" applyFont="1" applyFill="1" applyBorder="1"/>
    <xf numFmtId="0" fontId="7" fillId="4" borderId="24" xfId="0" applyFont="1" applyFill="1" applyBorder="1"/>
    <xf numFmtId="0" fontId="7" fillId="4" borderId="26" xfId="0" applyFont="1" applyFill="1" applyBorder="1"/>
    <xf numFmtId="0" fontId="7" fillId="4" borderId="27" xfId="0" applyFont="1" applyFill="1" applyBorder="1"/>
    <xf numFmtId="0" fontId="7" fillId="4" borderId="28" xfId="0" applyFont="1" applyFill="1" applyBorder="1"/>
    <xf numFmtId="0" fontId="7" fillId="4" borderId="29" xfId="0" applyFont="1" applyFill="1" applyBorder="1" applyProtection="1">
      <protection locked="0"/>
    </xf>
    <xf numFmtId="0" fontId="7" fillId="4" borderId="27" xfId="0" applyFont="1" applyFill="1" applyBorder="1" applyProtection="1">
      <protection locked="0"/>
    </xf>
    <xf numFmtId="0" fontId="7" fillId="4" borderId="14" xfId="0" applyFont="1" applyFill="1" applyBorder="1"/>
    <xf numFmtId="0" fontId="10" fillId="8" borderId="10" xfId="0" applyFont="1" applyFill="1" applyBorder="1" applyAlignment="1">
      <alignment horizontal="center"/>
    </xf>
    <xf numFmtId="0" fontId="10" fillId="8" borderId="10" xfId="0" applyFont="1" applyFill="1" applyBorder="1"/>
    <xf numFmtId="0" fontId="10" fillId="8" borderId="30" xfId="0" applyFont="1" applyFill="1" applyBorder="1"/>
    <xf numFmtId="0" fontId="7" fillId="0" borderId="3" xfId="0" applyFont="1" applyBorder="1" applyAlignment="1">
      <alignment horizontal="center"/>
    </xf>
    <xf numFmtId="0" fontId="7" fillId="4" borderId="3" xfId="0" applyFont="1" applyFill="1" applyBorder="1"/>
    <xf numFmtId="0" fontId="8" fillId="4" borderId="3" xfId="0" applyFont="1" applyFill="1" applyBorder="1"/>
    <xf numFmtId="0" fontId="7" fillId="0" borderId="8" xfId="0" applyFont="1" applyBorder="1" applyAlignment="1">
      <alignment horizontal="center"/>
    </xf>
    <xf numFmtId="0" fontId="7" fillId="2" borderId="33" xfId="0" applyFont="1" applyFill="1" applyBorder="1" applyAlignment="1">
      <alignment horizontal="center"/>
    </xf>
    <xf numFmtId="0" fontId="7" fillId="4" borderId="25" xfId="0" applyFont="1" applyFill="1" applyBorder="1"/>
    <xf numFmtId="0" fontId="7" fillId="2" borderId="34" xfId="0" applyFont="1" applyFill="1" applyBorder="1" applyAlignment="1">
      <alignment horizontal="center"/>
    </xf>
    <xf numFmtId="0" fontId="7" fillId="2" borderId="35" xfId="0" applyFont="1" applyFill="1" applyBorder="1" applyAlignment="1">
      <alignment horizontal="center"/>
    </xf>
    <xf numFmtId="0" fontId="10" fillId="4" borderId="29" xfId="0" applyFont="1" applyFill="1" applyBorder="1"/>
    <xf numFmtId="0" fontId="10" fillId="4" borderId="36" xfId="0" applyFont="1" applyFill="1" applyBorder="1"/>
    <xf numFmtId="0" fontId="0" fillId="2" borderId="0" xfId="0" applyFill="1"/>
    <xf numFmtId="0" fontId="0" fillId="2" borderId="0" xfId="0" applyFill="1" applyAlignment="1">
      <alignment horizontal="center"/>
    </xf>
    <xf numFmtId="0" fontId="12" fillId="2" borderId="0" xfId="1" applyFill="1" applyBorder="1"/>
    <xf numFmtId="14" fontId="0" fillId="2" borderId="0" xfId="0" applyNumberFormat="1" applyFill="1"/>
    <xf numFmtId="0" fontId="0" fillId="0" borderId="0" xfId="0" applyAlignment="1">
      <alignment horizontal="center"/>
    </xf>
    <xf numFmtId="0" fontId="10" fillId="4" borderId="0" xfId="0" applyFont="1" applyFill="1"/>
    <xf numFmtId="4" fontId="10" fillId="9" borderId="0" xfId="0" applyNumberFormat="1" applyFont="1" applyFill="1" applyProtection="1">
      <protection hidden="1"/>
    </xf>
    <xf numFmtId="0" fontId="7" fillId="2" borderId="0" xfId="0" applyFont="1" applyFill="1" applyAlignment="1">
      <alignment horizontal="center"/>
    </xf>
    <xf numFmtId="0" fontId="10" fillId="7" borderId="0" xfId="0" applyFont="1" applyFill="1" applyAlignment="1">
      <alignment horizontal="center" vertical="center" textRotation="90"/>
    </xf>
    <xf numFmtId="4" fontId="10" fillId="8" borderId="27" xfId="0" applyNumberFormat="1" applyFont="1" applyFill="1" applyBorder="1" applyProtection="1">
      <protection hidden="1"/>
    </xf>
    <xf numFmtId="4" fontId="7" fillId="8" borderId="3" xfId="0" applyNumberFormat="1" applyFont="1" applyFill="1" applyBorder="1" applyProtection="1">
      <protection locked="0" hidden="1"/>
    </xf>
    <xf numFmtId="0" fontId="7" fillId="0" borderId="10" xfId="0" applyFont="1" applyBorder="1" applyAlignment="1">
      <alignment horizontal="center"/>
    </xf>
    <xf numFmtId="0" fontId="10" fillId="4" borderId="3" xfId="0" applyFont="1" applyFill="1" applyBorder="1" applyProtection="1">
      <protection locked="0"/>
    </xf>
    <xf numFmtId="0" fontId="8" fillId="4" borderId="3" xfId="0" applyFont="1" applyFill="1" applyBorder="1" applyProtection="1">
      <protection locked="0"/>
    </xf>
    <xf numFmtId="0" fontId="7" fillId="4" borderId="3" xfId="0" applyFont="1" applyFill="1" applyBorder="1" applyProtection="1">
      <protection locked="0"/>
    </xf>
    <xf numFmtId="0" fontId="7" fillId="4" borderId="0" xfId="0" applyFont="1" applyFill="1" applyProtection="1">
      <protection locked="0"/>
    </xf>
    <xf numFmtId="0" fontId="0" fillId="4" borderId="19" xfId="0" applyFill="1" applyBorder="1" applyProtection="1">
      <protection locked="0"/>
    </xf>
    <xf numFmtId="0" fontId="0" fillId="4" borderId="7" xfId="0" applyFill="1" applyBorder="1" applyProtection="1">
      <protection locked="0"/>
    </xf>
    <xf numFmtId="0" fontId="0" fillId="4" borderId="43" xfId="0" applyFill="1" applyBorder="1" applyProtection="1">
      <protection locked="0"/>
    </xf>
    <xf numFmtId="0" fontId="0" fillId="0" borderId="7" xfId="0" applyBorder="1" applyProtection="1">
      <protection locked="0"/>
    </xf>
    <xf numFmtId="0" fontId="10" fillId="2" borderId="0" xfId="0" applyFont="1" applyFill="1" applyAlignment="1">
      <alignment horizontal="center" vertical="center" textRotation="90"/>
    </xf>
    <xf numFmtId="0" fontId="10" fillId="2" borderId="0" xfId="0" applyFont="1" applyFill="1"/>
    <xf numFmtId="4" fontId="10" fillId="2" borderId="0" xfId="0" applyNumberFormat="1" applyFont="1" applyFill="1" applyProtection="1">
      <protection hidden="1"/>
    </xf>
    <xf numFmtId="0" fontId="13" fillId="4" borderId="14" xfId="0" applyFont="1" applyFill="1" applyBorder="1" applyAlignment="1" applyProtection="1">
      <alignment horizontal="left" vertical="top" wrapText="1"/>
      <protection hidden="1"/>
    </xf>
    <xf numFmtId="0" fontId="13" fillId="4" borderId="0" xfId="0" applyFont="1" applyFill="1" applyAlignment="1" applyProtection="1">
      <alignment horizontal="left" vertical="top" wrapText="1"/>
      <protection hidden="1"/>
    </xf>
    <xf numFmtId="0" fontId="10" fillId="7" borderId="23" xfId="0" applyFont="1" applyFill="1" applyBorder="1" applyAlignment="1">
      <alignment horizontal="center" vertical="center" textRotation="90" wrapText="1"/>
    </xf>
    <xf numFmtId="0" fontId="10" fillId="8" borderId="31" xfId="0" applyFont="1" applyFill="1" applyBorder="1" applyAlignment="1">
      <alignment horizontal="center" vertical="center" textRotation="90" wrapText="1"/>
    </xf>
    <xf numFmtId="0" fontId="10" fillId="8" borderId="32" xfId="0" applyFont="1" applyFill="1" applyBorder="1" applyAlignment="1">
      <alignment horizontal="center" vertical="center" textRotation="90" wrapText="1"/>
    </xf>
    <xf numFmtId="0" fontId="10" fillId="7" borderId="3" xfId="0" applyFont="1" applyFill="1" applyBorder="1" applyAlignment="1">
      <alignment horizontal="center" vertical="center" textRotation="90" wrapText="1"/>
    </xf>
    <xf numFmtId="0" fontId="10" fillId="8" borderId="14" xfId="0" applyFont="1" applyFill="1" applyBorder="1" applyAlignment="1">
      <alignment horizontal="center" vertical="center" textRotation="90"/>
    </xf>
    <xf numFmtId="0" fontId="10" fillId="8" borderId="13" xfId="0" applyFont="1" applyFill="1" applyBorder="1" applyAlignment="1">
      <alignment horizontal="center" vertical="center" textRotation="90"/>
    </xf>
    <xf numFmtId="0" fontId="7" fillId="4" borderId="40" xfId="0" applyFont="1" applyFill="1" applyBorder="1" applyAlignment="1">
      <alignment horizontal="center" wrapText="1"/>
    </xf>
    <xf numFmtId="0" fontId="7" fillId="4" borderId="41" xfId="0" applyFont="1" applyFill="1" applyBorder="1" applyAlignment="1">
      <alignment horizontal="center" wrapText="1"/>
    </xf>
    <xf numFmtId="0" fontId="7" fillId="4" borderId="42" xfId="0" applyFont="1" applyFill="1" applyBorder="1" applyAlignment="1">
      <alignment horizontal="center" wrapText="1"/>
    </xf>
    <xf numFmtId="0" fontId="7" fillId="4" borderId="22" xfId="0" applyFont="1" applyFill="1" applyBorder="1" applyAlignment="1" applyProtection="1">
      <alignment horizontal="center"/>
      <protection locked="0"/>
    </xf>
    <xf numFmtId="0" fontId="7" fillId="4" borderId="20" xfId="0" applyFont="1" applyFill="1" applyBorder="1" applyAlignment="1" applyProtection="1">
      <alignment horizontal="center"/>
      <protection locked="0"/>
    </xf>
    <xf numFmtId="0" fontId="7" fillId="4" borderId="21" xfId="0" applyFont="1" applyFill="1" applyBorder="1" applyAlignment="1" applyProtection="1">
      <alignment horizontal="center"/>
      <protection locked="0"/>
    </xf>
    <xf numFmtId="0" fontId="7" fillId="4" borderId="37" xfId="0" applyFont="1" applyFill="1" applyBorder="1" applyAlignment="1">
      <alignment horizontal="center"/>
    </xf>
    <xf numFmtId="0" fontId="7" fillId="4" borderId="38" xfId="0" applyFont="1" applyFill="1" applyBorder="1" applyAlignment="1">
      <alignment horizontal="center"/>
    </xf>
    <xf numFmtId="0" fontId="7" fillId="4" borderId="39" xfId="0" applyFont="1" applyFill="1" applyBorder="1" applyAlignment="1">
      <alignment horizontal="center"/>
    </xf>
    <xf numFmtId="0" fontId="7" fillId="4" borderId="25" xfId="0" applyFont="1" applyFill="1" applyBorder="1" applyAlignment="1" applyProtection="1">
      <alignment horizontal="center"/>
      <protection locked="0"/>
    </xf>
    <xf numFmtId="0" fontId="7" fillId="4" borderId="3" xfId="0" applyFont="1" applyFill="1" applyBorder="1" applyAlignment="1" applyProtection="1">
      <alignment horizontal="center"/>
      <protection locked="0"/>
    </xf>
    <xf numFmtId="0" fontId="7" fillId="4" borderId="24" xfId="0" applyFont="1" applyFill="1" applyBorder="1" applyAlignment="1" applyProtection="1">
      <alignment horizontal="center"/>
      <protection locked="0"/>
    </xf>
    <xf numFmtId="0" fontId="7" fillId="4" borderId="23" xfId="0" applyFont="1" applyFill="1" applyBorder="1" applyAlignment="1">
      <alignment horizontal="center"/>
    </xf>
    <xf numFmtId="0" fontId="7" fillId="4" borderId="3" xfId="0" applyFont="1" applyFill="1" applyBorder="1" applyAlignment="1">
      <alignment horizontal="center"/>
    </xf>
    <xf numFmtId="0" fontId="7" fillId="4" borderId="24" xfId="0" applyFont="1" applyFill="1" applyBorder="1" applyAlignment="1">
      <alignment horizontal="center"/>
    </xf>
  </cellXfs>
  <cellStyles count="2">
    <cellStyle name="Hyperlink" xfId="1" builtinId="8"/>
    <cellStyle name="Normal" xfId="0" builtinId="0"/>
  </cellStyles>
  <dxfs count="30">
    <dxf>
      <fill>
        <patternFill patternType="solid">
          <fgColor indexed="64"/>
          <bgColor theme="1" tint="0.499984740745262"/>
        </patternFill>
      </fill>
      <border diagonalUp="0" diagonalDown="0" outline="0">
        <left/>
        <right style="thin">
          <color indexed="64"/>
        </right>
        <top/>
        <bottom style="medium">
          <color indexed="64"/>
        </bottom>
      </border>
      <protection locked="1" hidden="1"/>
    </dxf>
    <dxf>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1" tint="0.499984740745262"/>
        </patternFill>
      </fill>
      <border diagonalUp="0" diagonalDown="0" outline="0">
        <left style="thin">
          <color indexed="64"/>
        </left>
        <right style="thin">
          <color indexed="64"/>
        </right>
        <top/>
        <bottom style="medium">
          <color indexed="64"/>
        </bottom>
      </border>
      <protection locked="1" hidden="1"/>
    </dxf>
    <dxf>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1" tint="0.499984740745262"/>
        </patternFill>
      </fill>
      <protection locked="1" hidden="1"/>
    </dxf>
    <dxf>
      <fill>
        <patternFill patternType="solid">
          <fgColor indexed="64"/>
          <bgColor theme="0" tint="-0.14999847407452621"/>
        </patternFill>
      </fill>
      <protection locked="0" hidden="0"/>
    </dxf>
    <dxf>
      <font>
        <strike val="0"/>
        <outline val="0"/>
        <shadow val="0"/>
        <u val="none"/>
        <vertAlign val="baseline"/>
        <sz val="11"/>
        <color auto="1"/>
        <name val="Calibri"/>
        <scheme val="minor"/>
      </font>
      <fill>
        <patternFill patternType="solid">
          <fgColor indexed="64"/>
          <bgColor theme="1" tint="0.499984740745262"/>
        </patternFill>
      </fill>
      <protection locked="1" hidden="1"/>
    </dxf>
    <dxf>
      <fill>
        <patternFill patternType="solid">
          <fgColor indexed="64"/>
          <bgColor theme="0" tint="-0.14999847407452621"/>
        </patternFill>
      </fill>
      <protection locked="0" hidden="0"/>
    </dxf>
    <dxf>
      <fill>
        <patternFill patternType="solid">
          <fgColor indexed="64"/>
          <bgColor theme="0" tint="-0.14999847407452621"/>
        </patternFill>
      </fill>
      <border diagonalUp="0" diagonalDown="0" outline="0">
        <left style="thin">
          <color indexed="64"/>
        </left>
        <right style="thin">
          <color indexed="64"/>
        </right>
        <top/>
        <bottom/>
      </border>
      <protection locked="0" hidden="0"/>
    </dxf>
    <dxf>
      <protection locked="1" hidden="1"/>
    </dxf>
    <dxf>
      <fill>
        <patternFill patternType="solid">
          <fgColor indexed="64"/>
          <bgColor theme="0" tint="-0.14999847407452621"/>
        </patternFill>
      </fill>
      <protection locked="1" hidden="1"/>
    </dxf>
    <dxf>
      <font>
        <strike val="0"/>
        <outline val="0"/>
        <shadow val="0"/>
        <u val="none"/>
        <vertAlign val="baseline"/>
        <sz val="11"/>
        <color auto="1"/>
        <name val="Calibri"/>
        <scheme val="minor"/>
      </font>
      <fill>
        <patternFill patternType="solid">
          <fgColor indexed="64"/>
          <bgColor theme="1" tint="0.499984740745262"/>
        </patternFill>
      </fill>
      <protection locked="1" hidden="1"/>
    </dxf>
    <dxf>
      <fill>
        <patternFill>
          <bgColor rgb="FFFF0000"/>
        </patternFill>
      </fill>
    </dxf>
    <dxf>
      <fill>
        <patternFill>
          <bgColor rgb="FFFF0000"/>
        </patternFill>
      </fill>
    </dxf>
    <dxf>
      <numFmt numFmtId="164" formatCode=";;;"/>
    </dxf>
    <dxf>
      <numFmt numFmtId="164" formatCode=";;;"/>
    </dxf>
    <dxf>
      <numFmt numFmtId="164" formatCode=";;;"/>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2271713</xdr:colOff>
      <xdr:row>48</xdr:row>
      <xdr:rowOff>80963</xdr:rowOff>
    </xdr:from>
    <xdr:ext cx="184731" cy="264560"/>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2271713" y="103965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eatre%20Tax%20Relief%20Stencil%20V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atre Tax Relief Stencil"/>
      <sheetName val="Theatre TR Computation Stencil"/>
      <sheetName val="Theatre Expenditure Breakdown"/>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5:B6" headerRowDxfId="23" dataDxfId="22" totalsRowDxfId="21">
  <autoFilter ref="A5:B6" xr:uid="{00000000-0009-0000-0100-000003000000}">
    <filterColumn colId="0" hiddenButton="1"/>
    <filterColumn colId="1" hiddenButton="1"/>
  </autoFilter>
  <tableColumns count="2">
    <tableColumn id="1" xr3:uid="{00000000-0010-0000-0000-000001000000}" name="Total Income" totalsRowLabel="Total" dataDxfId="20"/>
    <tableColumn id="2" xr3:uid="{00000000-0010-0000-0000-000002000000}" name="Income of which is a State Aid" dataDxfId="19"/>
  </tableColumns>
  <tableStyleInfo name="TableStyleLight14"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7:H57" totalsRowCount="1" headerRowDxfId="18" dataDxfId="17" totalsRowDxfId="16">
  <autoFilter ref="A7:H56"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100-000001000000}" name="Expenditure" totalsRowLabel="Total" dataDxfId="15" totalsRowDxfId="14"/>
    <tableColumn id="2" xr3:uid="{00000000-0010-0000-0100-000002000000}" name="Total expenditure" totalsRowFunction="sum" dataDxfId="13" totalsRowDxfId="12"/>
    <tableColumn id="4" xr3:uid="{00000000-0010-0000-0100-000004000000}" name="Non Core Expenditure" totalsRowFunction="sum" dataDxfId="11" totalsRowDxfId="10"/>
    <tableColumn id="5" xr3:uid="{00000000-0010-0000-0100-000005000000}" name="Total Core Expenditure" totalsRowFunction="sum" dataDxfId="9" totalsRowDxfId="8"/>
    <tableColumn id="6" xr3:uid="{00000000-0010-0000-0100-000006000000}" name="Total UK/EEA Core Expenditure" totalsRowFunction="sum" dataDxfId="7" totalsRowDxfId="6"/>
    <tableColumn id="7" xr3:uid="{00000000-0010-0000-0100-000007000000}" name="Total Non UK/EEA Core Expenditure" totalsRowFunction="custom" dataDxfId="5" totalsRowDxfId="4">
      <totalsRowFormula>SUM(Table2[Total Non UK/EEA Core Expenditure])</totalsRowFormula>
    </tableColumn>
    <tableColumn id="8" xr3:uid="{00000000-0010-0000-0100-000008000000}" name="Apportionment basis " totalsRowFunction="custom" dataDxfId="3" totalsRowDxfId="2">
      <totalsRowFormula>SUM(Table2[[Apportionment basis ]])</totalsRowFormula>
    </tableColumn>
    <tableColumn id="9" xr3:uid="{00000000-0010-0000-0100-000009000000}" name="Comments" dataDxfId="1" totalsRowDxfId="0"/>
  </tableColumns>
  <tableStyleInfo name="TableStyleLight14"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ov.uk/guidance/corporation-tax-creative-industry-tax-relief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hmrc-internal-manuals/orchestra-tax-relief/otr70000"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www.gov.uk/hmrc-internal-manuals/orchestra-tax-relief/otr70000" TargetMode="Externa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1"/>
  <sheetViews>
    <sheetView showGridLines="0" zoomScaleNormal="100" workbookViewId="0">
      <selection activeCell="C17" sqref="C17"/>
    </sheetView>
  </sheetViews>
  <sheetFormatPr defaultColWidth="9.109375" defaultRowHeight="14.4" x14ac:dyDescent="0.3"/>
  <cols>
    <col min="1" max="1" width="36.109375" style="5" customWidth="1"/>
    <col min="2" max="2" width="16.33203125" style="5" customWidth="1"/>
    <col min="3" max="3" width="40.6640625" style="5" customWidth="1"/>
    <col min="4" max="4" width="28" style="5" customWidth="1"/>
    <col min="5" max="5" width="26.33203125" style="5" customWidth="1"/>
    <col min="6" max="6" width="32.109375" style="5" customWidth="1"/>
    <col min="7" max="7" width="26.44140625" style="5" customWidth="1"/>
    <col min="8" max="8" width="30.33203125" style="5" customWidth="1"/>
    <col min="9" max="9" width="29.44140625" style="5" customWidth="1"/>
    <col min="10" max="10" width="26.6640625" style="5" customWidth="1"/>
    <col min="11" max="16384" width="9.109375" style="5"/>
  </cols>
  <sheetData>
    <row r="1" spans="1:10" ht="21" x14ac:dyDescent="0.3">
      <c r="A1" s="26"/>
      <c r="B1" s="27"/>
      <c r="C1" s="28" t="s">
        <v>0</v>
      </c>
      <c r="D1" s="27"/>
      <c r="E1" s="27"/>
      <c r="F1" s="27"/>
      <c r="G1" s="27"/>
      <c r="H1" s="27"/>
      <c r="I1" s="29"/>
      <c r="J1" s="32"/>
    </row>
    <row r="2" spans="1:10" x14ac:dyDescent="0.3">
      <c r="A2" s="30"/>
      <c r="B2" s="25" t="s">
        <v>1</v>
      </c>
      <c r="C2" s="7"/>
      <c r="D2" s="25" t="s">
        <v>2</v>
      </c>
      <c r="E2" s="7"/>
      <c r="F2" s="7"/>
      <c r="G2" s="7"/>
      <c r="H2" s="7"/>
      <c r="I2" s="31"/>
    </row>
    <row r="3" spans="1:10" x14ac:dyDescent="0.3">
      <c r="A3" s="30"/>
      <c r="B3" s="25" t="s">
        <v>3</v>
      </c>
      <c r="C3" s="7"/>
      <c r="D3" s="25" t="s">
        <v>4</v>
      </c>
      <c r="E3" s="7"/>
      <c r="F3" s="7"/>
      <c r="G3" s="7"/>
      <c r="H3" s="7"/>
      <c r="I3" s="31"/>
    </row>
    <row r="4" spans="1:10" s="10" customFormat="1" ht="15.6" x14ac:dyDescent="0.3">
      <c r="A4" s="33"/>
      <c r="B4" s="34"/>
      <c r="C4" s="34"/>
      <c r="D4" s="34"/>
      <c r="E4" s="34"/>
      <c r="F4" s="34"/>
      <c r="G4" s="35"/>
      <c r="H4" s="35"/>
      <c r="I4" s="36"/>
    </row>
    <row r="5" spans="1:10" s="10" customFormat="1" ht="33" customHeight="1" x14ac:dyDescent="0.3">
      <c r="A5" s="37" t="s">
        <v>5</v>
      </c>
      <c r="B5" s="35"/>
      <c r="C5" s="35"/>
      <c r="D5" s="35"/>
      <c r="E5" s="35"/>
      <c r="F5" s="35"/>
      <c r="G5" s="35"/>
      <c r="H5" s="35"/>
      <c r="I5" s="36"/>
    </row>
    <row r="6" spans="1:10" s="10" customFormat="1" ht="32.25" customHeight="1" x14ac:dyDescent="0.3">
      <c r="A6" s="33" t="s">
        <v>6</v>
      </c>
      <c r="B6" s="35"/>
      <c r="C6" s="35"/>
      <c r="D6" s="35"/>
      <c r="E6" s="35"/>
      <c r="F6" s="35"/>
      <c r="G6" s="35"/>
      <c r="H6" s="35"/>
      <c r="I6" s="36"/>
    </row>
    <row r="7" spans="1:10" s="10" customFormat="1" ht="36.75" customHeight="1" x14ac:dyDescent="0.3">
      <c r="A7" s="111" t="s">
        <v>7</v>
      </c>
      <c r="B7" s="112"/>
      <c r="C7" s="112"/>
      <c r="D7" s="112"/>
      <c r="E7" s="112"/>
      <c r="F7" s="112"/>
      <c r="G7" s="112"/>
      <c r="H7" s="112"/>
      <c r="I7" s="36"/>
    </row>
    <row r="8" spans="1:10" s="10" customFormat="1" ht="20.25" customHeight="1" x14ac:dyDescent="0.3">
      <c r="A8" s="37" t="s">
        <v>8</v>
      </c>
      <c r="B8" s="35"/>
      <c r="C8" s="35"/>
      <c r="D8" s="35"/>
      <c r="E8" s="35"/>
      <c r="F8" s="35"/>
      <c r="G8" s="35"/>
      <c r="H8" s="35"/>
      <c r="I8" s="36"/>
    </row>
    <row r="9" spans="1:10" s="10" customFormat="1" ht="30" customHeight="1" x14ac:dyDescent="0.3">
      <c r="A9" s="38" t="s">
        <v>9</v>
      </c>
      <c r="B9" s="34"/>
      <c r="C9" s="34"/>
      <c r="D9" s="34"/>
      <c r="E9" s="34"/>
      <c r="F9" s="34"/>
      <c r="G9" s="34"/>
      <c r="H9" s="34"/>
      <c r="I9" s="36"/>
    </row>
    <row r="10" spans="1:10" s="10" customFormat="1" ht="30" customHeight="1" x14ac:dyDescent="0.3">
      <c r="A10" s="33" t="s">
        <v>10</v>
      </c>
      <c r="B10" s="35"/>
      <c r="C10" s="35"/>
      <c r="D10" s="35"/>
      <c r="E10" s="34"/>
      <c r="F10" s="34"/>
      <c r="G10" s="34"/>
      <c r="H10" s="34"/>
      <c r="I10" s="36"/>
    </row>
    <row r="11" spans="1:10" s="10" customFormat="1" ht="22.5" customHeight="1" x14ac:dyDescent="0.3">
      <c r="A11" s="39" t="s">
        <v>11</v>
      </c>
      <c r="B11" s="34"/>
      <c r="C11" s="34"/>
      <c r="D11" s="34"/>
      <c r="E11" s="34"/>
      <c r="F11" s="34"/>
      <c r="G11" s="34"/>
      <c r="H11" s="34"/>
      <c r="I11" s="36"/>
    </row>
    <row r="12" spans="1:10" s="107" customFormat="1" x14ac:dyDescent="0.3">
      <c r="A12" s="104"/>
      <c r="B12" s="105"/>
      <c r="C12" s="105"/>
      <c r="D12" s="105"/>
      <c r="E12" s="105"/>
      <c r="F12" s="105"/>
      <c r="G12" s="105"/>
      <c r="H12" s="105"/>
      <c r="I12" s="106"/>
    </row>
    <row r="31" spans="1:1" x14ac:dyDescent="0.3">
      <c r="A31"/>
    </row>
  </sheetData>
  <sheetProtection algorithmName="SHA-512" hashValue="7XYV4UA7a7ZZorj0hLIEgd3/clG1wI40xvC7cOemLDgwz/WIsehGIMbQpbRwu9ij6BW7j9ow2cSxdEMCsc+YUQ==" saltValue="WyRCiU+62+IhsBswwlTsdw==" spinCount="100000" sheet="1" objects="1" scenarios="1"/>
  <mergeCells count="1">
    <mergeCell ref="A7:H7"/>
  </mergeCells>
  <hyperlinks>
    <hyperlink ref="A11" r:id="rId1" display="https://www.gov.uk/guidance/corporation-tax-creative-industry-tax-reliefs" xr:uid="{A3EE36C2-322C-4615-93BD-A7402B15AD74}"/>
  </hyperlinks>
  <pageMargins left="0.7" right="0.7" top="0.75" bottom="0.75" header="0.3" footer="0.3"/>
  <pageSetup paperSize="9" scale="29" orientation="portrait" r:id="rId2"/>
  <headerFooter>
    <oddHeader xml:space="preserve">&amp;COrchestra Stencil V5
 HMRC Version
</oddHead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
  <sheetViews>
    <sheetView workbookViewId="0">
      <selection activeCell="F39" sqref="F39"/>
    </sheetView>
  </sheetViews>
  <sheetFormatPr defaultRowHeight="15.6" x14ac:dyDescent="0.3"/>
  <cols>
    <col min="1" max="1" width="32" style="8" customWidth="1"/>
    <col min="2" max="2" width="25" style="8" customWidth="1"/>
    <col min="3" max="3" width="23.44140625" style="8" customWidth="1"/>
    <col min="6" max="6" width="35.6640625" customWidth="1"/>
    <col min="7" max="7" width="26.5546875" customWidth="1"/>
    <col min="8" max="8" width="24.6640625" customWidth="1"/>
  </cols>
  <sheetData>
    <row r="1" spans="1:8" s="24" customFormat="1" ht="21" x14ac:dyDescent="0.4">
      <c r="A1" s="21"/>
      <c r="B1" s="22" t="s">
        <v>12</v>
      </c>
      <c r="C1" s="23"/>
      <c r="F1" s="21"/>
      <c r="G1" s="22" t="s">
        <v>13</v>
      </c>
      <c r="H1" s="23"/>
    </row>
    <row r="2" spans="1:8" s="24" customFormat="1" x14ac:dyDescent="0.3">
      <c r="A2" s="21" t="s">
        <v>14</v>
      </c>
      <c r="B2" s="21"/>
      <c r="C2" s="21"/>
      <c r="F2" s="21" t="s">
        <v>14</v>
      </c>
      <c r="G2" s="21"/>
      <c r="H2" s="21"/>
    </row>
    <row r="3" spans="1:8" x14ac:dyDescent="0.3">
      <c r="A3" s="20" t="s">
        <v>15</v>
      </c>
      <c r="B3" s="20" t="s">
        <v>16</v>
      </c>
      <c r="C3" s="20" t="s">
        <v>17</v>
      </c>
      <c r="F3" s="20" t="s">
        <v>15</v>
      </c>
      <c r="G3" s="20" t="s">
        <v>16</v>
      </c>
      <c r="H3" s="20" t="s">
        <v>17</v>
      </c>
    </row>
  </sheetData>
  <pageMargins left="0.7" right="0.7" top="0.75" bottom="0.75" header="0.3" footer="0.3"/>
  <pageSetup paperSize="9" orientation="portrait" r:id="rId1"/>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D7F4A-D877-4BBC-B4C3-61472E3FCB01}">
  <sheetPr>
    <tabColor theme="9" tint="0.39997558519241921"/>
    <pageSetUpPr fitToPage="1"/>
  </sheetPr>
  <dimension ref="A1:J82"/>
  <sheetViews>
    <sheetView showGridLines="0" tabSelected="1" topLeftCell="A4" zoomScaleNormal="100" workbookViewId="0">
      <selection activeCell="F11" sqref="F11"/>
    </sheetView>
  </sheetViews>
  <sheetFormatPr defaultRowHeight="14.4" x14ac:dyDescent="0.3"/>
  <cols>
    <col min="1" max="1" width="5.109375" customWidth="1"/>
    <col min="2" max="2" width="5.5546875" style="92" bestFit="1" customWidth="1"/>
    <col min="3" max="3" width="66.33203125" customWidth="1"/>
    <col min="4" max="4" width="14.109375" customWidth="1"/>
    <col min="5" max="5" width="19.88671875" customWidth="1"/>
    <col min="6" max="6" width="18.44140625" customWidth="1"/>
    <col min="7" max="7" width="20.33203125" customWidth="1"/>
    <col min="8" max="8" width="25.88671875" customWidth="1"/>
    <col min="9" max="9" width="55.44140625" customWidth="1"/>
  </cols>
  <sheetData>
    <row r="1" spans="1:10" ht="12.75" customHeight="1" x14ac:dyDescent="0.3">
      <c r="A1" s="119" t="s">
        <v>18</v>
      </c>
      <c r="B1" s="120"/>
      <c r="C1" s="121"/>
      <c r="D1" s="122"/>
      <c r="E1" s="123"/>
      <c r="F1" s="123"/>
      <c r="G1" s="123"/>
      <c r="H1" s="123"/>
      <c r="I1" s="124"/>
      <c r="J1" s="61"/>
    </row>
    <row r="2" spans="1:10" ht="12.75" customHeight="1" x14ac:dyDescent="0.3">
      <c r="A2" s="125" t="s">
        <v>19</v>
      </c>
      <c r="B2" s="126"/>
      <c r="C2" s="127"/>
      <c r="D2" s="128"/>
      <c r="E2" s="129"/>
      <c r="F2" s="129"/>
      <c r="G2" s="129"/>
      <c r="H2" s="129"/>
      <c r="I2" s="130"/>
      <c r="J2" s="61"/>
    </row>
    <row r="3" spans="1:10" ht="12.75" customHeight="1" x14ac:dyDescent="0.3">
      <c r="A3" s="131" t="s">
        <v>20</v>
      </c>
      <c r="B3" s="132"/>
      <c r="C3" s="133"/>
      <c r="D3" s="62"/>
      <c r="E3" s="63"/>
      <c r="F3" s="63"/>
      <c r="G3" s="63"/>
      <c r="H3" s="63"/>
      <c r="I3" s="64"/>
      <c r="J3" s="61"/>
    </row>
    <row r="4" spans="1:10" ht="15.75" customHeight="1" x14ac:dyDescent="0.3">
      <c r="A4" s="65" t="s">
        <v>21</v>
      </c>
      <c r="B4" s="66"/>
      <c r="C4" s="67"/>
      <c r="D4" s="62"/>
      <c r="E4" s="62"/>
      <c r="F4" s="62"/>
      <c r="G4" s="62"/>
      <c r="H4" s="62"/>
      <c r="I4" s="68"/>
      <c r="J4" s="61"/>
    </row>
    <row r="5" spans="1:10" ht="12.75" customHeight="1" thickBot="1" x14ac:dyDescent="0.35">
      <c r="A5" s="69" t="s">
        <v>22</v>
      </c>
      <c r="B5" s="70"/>
      <c r="C5" s="71"/>
      <c r="D5" s="72" t="s">
        <v>23</v>
      </c>
      <c r="E5" s="73" t="s">
        <v>24</v>
      </c>
      <c r="F5" s="73" t="s">
        <v>25</v>
      </c>
      <c r="G5" s="73" t="s">
        <v>26</v>
      </c>
      <c r="H5" s="73" t="s">
        <v>27</v>
      </c>
      <c r="I5" s="71"/>
      <c r="J5" s="61"/>
    </row>
    <row r="6" spans="1:10" ht="12.75" customHeight="1" x14ac:dyDescent="0.3">
      <c r="A6" s="74"/>
      <c r="B6" s="75" t="s">
        <v>28</v>
      </c>
      <c r="C6" s="76" t="s">
        <v>194</v>
      </c>
      <c r="D6" s="76" t="s">
        <v>29</v>
      </c>
      <c r="E6" s="76"/>
      <c r="F6" s="76"/>
      <c r="G6" s="76"/>
      <c r="H6" s="76"/>
      <c r="I6" s="77" t="s">
        <v>30</v>
      </c>
      <c r="J6" s="61"/>
    </row>
    <row r="7" spans="1:10" ht="12.75" customHeight="1" x14ac:dyDescent="0.3">
      <c r="A7" s="113" t="s">
        <v>31</v>
      </c>
      <c r="B7" s="78" t="s">
        <v>32</v>
      </c>
      <c r="C7" s="79" t="s">
        <v>33</v>
      </c>
      <c r="D7" s="1"/>
      <c r="E7" s="1"/>
      <c r="F7" s="1"/>
      <c r="G7" s="1"/>
      <c r="H7" s="1"/>
      <c r="I7" s="68"/>
      <c r="J7" s="61"/>
    </row>
    <row r="8" spans="1:10" ht="12.75" customHeight="1" x14ac:dyDescent="0.3">
      <c r="A8" s="113"/>
      <c r="B8" s="78" t="s">
        <v>34</v>
      </c>
      <c r="C8" s="79" t="s">
        <v>35</v>
      </c>
      <c r="D8" s="1"/>
      <c r="E8" s="1"/>
      <c r="F8" s="1"/>
      <c r="G8" s="1"/>
      <c r="H8" s="1"/>
      <c r="I8" s="68"/>
      <c r="J8" s="61"/>
    </row>
    <row r="9" spans="1:10" ht="12.75" customHeight="1" x14ac:dyDescent="0.3">
      <c r="A9" s="113"/>
      <c r="B9" s="78" t="s">
        <v>36</v>
      </c>
      <c r="C9" s="79" t="s">
        <v>37</v>
      </c>
      <c r="D9" s="1"/>
      <c r="E9" s="1"/>
      <c r="F9" s="1"/>
      <c r="G9" s="1"/>
      <c r="H9" s="1"/>
      <c r="I9" s="68"/>
      <c r="J9" s="61"/>
    </row>
    <row r="10" spans="1:10" ht="12.75" customHeight="1" x14ac:dyDescent="0.3">
      <c r="A10" s="113"/>
      <c r="B10" s="78" t="s">
        <v>38</v>
      </c>
      <c r="C10" s="80" t="s">
        <v>39</v>
      </c>
      <c r="D10" s="1"/>
      <c r="E10" s="2">
        <f>D11</f>
        <v>0</v>
      </c>
      <c r="F10" s="2">
        <f>E10+E11</f>
        <v>0</v>
      </c>
      <c r="G10" s="2">
        <f>F10+F11</f>
        <v>0</v>
      </c>
      <c r="H10" s="2">
        <f>G10+G11</f>
        <v>0</v>
      </c>
      <c r="I10" s="68"/>
      <c r="J10" s="61"/>
    </row>
    <row r="11" spans="1:10" ht="12.75" customHeight="1" x14ac:dyDescent="0.3">
      <c r="A11" s="113"/>
      <c r="B11" s="78" t="s">
        <v>40</v>
      </c>
      <c r="C11" s="66" t="s">
        <v>41</v>
      </c>
      <c r="D11" s="2">
        <f>SUM(D9-D10)</f>
        <v>0</v>
      </c>
      <c r="E11" s="2">
        <f t="shared" ref="E11:H11" si="0">SUM(E9-E10)</f>
        <v>0</v>
      </c>
      <c r="F11" s="2">
        <f t="shared" si="0"/>
        <v>0</v>
      </c>
      <c r="G11" s="2">
        <f t="shared" si="0"/>
        <v>0</v>
      </c>
      <c r="H11" s="2">
        <f t="shared" si="0"/>
        <v>0</v>
      </c>
      <c r="I11" s="68" t="s">
        <v>42</v>
      </c>
      <c r="J11" s="61"/>
    </row>
    <row r="12" spans="1:10" ht="12.75" customHeight="1" x14ac:dyDescent="0.3">
      <c r="A12" s="113"/>
      <c r="B12" s="78" t="s">
        <v>43</v>
      </c>
      <c r="C12" s="79" t="s">
        <v>44</v>
      </c>
      <c r="D12" s="2">
        <f>IFERROR(SUM(D9/D8*D7),0)</f>
        <v>0</v>
      </c>
      <c r="E12" s="2">
        <f>IFERROR(SUM(F8/E8*E7),0)</f>
        <v>0</v>
      </c>
      <c r="F12" s="2">
        <f>IFERROR(SUM(F9/#REF!*F7),0)</f>
        <v>0</v>
      </c>
      <c r="G12" s="2">
        <f>IFERROR(SUM(G9/G8*G7),0)</f>
        <v>0</v>
      </c>
      <c r="H12" s="2">
        <f>IFERROR(SUM(H9/H8*H7),0)</f>
        <v>0</v>
      </c>
      <c r="I12" s="68" t="s">
        <v>45</v>
      </c>
      <c r="J12" s="61"/>
    </row>
    <row r="13" spans="1:10" ht="12.75" customHeight="1" x14ac:dyDescent="0.3">
      <c r="A13" s="113"/>
      <c r="B13" s="78" t="s">
        <v>46</v>
      </c>
      <c r="C13" s="80" t="s">
        <v>47</v>
      </c>
      <c r="D13" s="1"/>
      <c r="E13" s="2">
        <f>D14</f>
        <v>0</v>
      </c>
      <c r="F13" s="2">
        <f>E13+E14</f>
        <v>0</v>
      </c>
      <c r="G13" s="2">
        <f>F13+F14</f>
        <v>0</v>
      </c>
      <c r="H13" s="2">
        <f>G13+G14</f>
        <v>0</v>
      </c>
      <c r="I13" s="68"/>
      <c r="J13" s="61"/>
    </row>
    <row r="14" spans="1:10" ht="12.75" customHeight="1" x14ac:dyDescent="0.3">
      <c r="A14" s="113"/>
      <c r="B14" s="78" t="s">
        <v>48</v>
      </c>
      <c r="C14" s="66" t="s">
        <v>49</v>
      </c>
      <c r="D14" s="2">
        <f>SUM(D12-D13)</f>
        <v>0</v>
      </c>
      <c r="E14" s="2">
        <f>SUM(E12-E13)</f>
        <v>0</v>
      </c>
      <c r="F14" s="2">
        <f>SUM(F12-F13)</f>
        <v>0</v>
      </c>
      <c r="G14" s="2">
        <f>SUM(G12-G13)</f>
        <v>0</v>
      </c>
      <c r="H14" s="2">
        <f>SUM(H12-H13)</f>
        <v>0</v>
      </c>
      <c r="I14" s="68" t="s">
        <v>50</v>
      </c>
      <c r="J14" s="61"/>
    </row>
    <row r="15" spans="1:10" ht="12.75" customHeight="1" x14ac:dyDescent="0.3">
      <c r="A15" s="113"/>
      <c r="B15" s="78" t="s">
        <v>51</v>
      </c>
      <c r="C15" s="79" t="s">
        <v>52</v>
      </c>
      <c r="D15" s="1"/>
      <c r="E15" s="1"/>
      <c r="F15" s="1"/>
      <c r="G15" s="1"/>
      <c r="H15" s="1"/>
      <c r="I15" s="68" t="s">
        <v>53</v>
      </c>
      <c r="J15" s="61"/>
    </row>
    <row r="16" spans="1:10" ht="12.75" customHeight="1" x14ac:dyDescent="0.3">
      <c r="A16" s="113"/>
      <c r="B16" s="78" t="s">
        <v>54</v>
      </c>
      <c r="C16" s="66" t="s">
        <v>55</v>
      </c>
      <c r="D16" s="2">
        <f>SUM(D14-D11+D15)</f>
        <v>0</v>
      </c>
      <c r="E16" s="2">
        <f>SUM(E14-E11+E15)</f>
        <v>0</v>
      </c>
      <c r="F16" s="2">
        <f>SUM(F14-F11+F15)</f>
        <v>0</v>
      </c>
      <c r="G16" s="2">
        <f>SUM(G14-G11+G15)</f>
        <v>0</v>
      </c>
      <c r="H16" s="2">
        <f>SUM(H14-H11+H15)</f>
        <v>0</v>
      </c>
      <c r="I16" s="68" t="s">
        <v>56</v>
      </c>
      <c r="J16" s="61"/>
    </row>
    <row r="17" spans="1:10" ht="12.75" customHeight="1" x14ac:dyDescent="0.3">
      <c r="A17" s="114" t="s">
        <v>57</v>
      </c>
      <c r="B17" s="78" t="s">
        <v>58</v>
      </c>
      <c r="C17" s="79" t="s">
        <v>59</v>
      </c>
      <c r="D17" s="3"/>
      <c r="E17" s="3"/>
      <c r="F17" s="3"/>
      <c r="G17" s="3"/>
      <c r="H17" s="3"/>
      <c r="I17" s="68"/>
      <c r="J17" s="61"/>
    </row>
    <row r="18" spans="1:10" ht="12.75" customHeight="1" x14ac:dyDescent="0.3">
      <c r="A18" s="115"/>
      <c r="B18" s="78" t="s">
        <v>60</v>
      </c>
      <c r="C18" s="79" t="s">
        <v>61</v>
      </c>
      <c r="D18" s="3"/>
      <c r="E18" s="3"/>
      <c r="F18" s="3"/>
      <c r="G18" s="3"/>
      <c r="H18" s="3"/>
      <c r="I18" s="68"/>
      <c r="J18" s="61"/>
    </row>
    <row r="19" spans="1:10" ht="12.75" customHeight="1" x14ac:dyDescent="0.3">
      <c r="A19" s="115"/>
      <c r="B19" s="78" t="s">
        <v>62</v>
      </c>
      <c r="C19" s="66" t="s">
        <v>190</v>
      </c>
      <c r="D19" s="3"/>
      <c r="E19" s="3"/>
      <c r="F19" s="3"/>
      <c r="G19" s="3"/>
      <c r="H19" s="3"/>
      <c r="I19" s="68"/>
      <c r="J19" s="61"/>
    </row>
    <row r="20" spans="1:10" ht="12.75" customHeight="1" x14ac:dyDescent="0.3">
      <c r="A20" s="115"/>
      <c r="B20" s="78" t="s">
        <v>64</v>
      </c>
      <c r="C20" s="80" t="s">
        <v>65</v>
      </c>
      <c r="D20" s="3"/>
      <c r="E20" s="3"/>
      <c r="F20" s="3"/>
      <c r="G20" s="3"/>
      <c r="H20" s="3"/>
      <c r="I20" s="68"/>
      <c r="J20" s="61"/>
    </row>
    <row r="21" spans="1:10" ht="12.75" customHeight="1" x14ac:dyDescent="0.3">
      <c r="A21" s="115"/>
      <c r="B21" s="78" t="s">
        <v>66</v>
      </c>
      <c r="C21" s="66" t="s">
        <v>67</v>
      </c>
      <c r="D21" s="3">
        <f>SUM(D19:D20)</f>
        <v>0</v>
      </c>
      <c r="E21" s="3">
        <f>SUM(E19:E20)</f>
        <v>0</v>
      </c>
      <c r="F21" s="4">
        <f>SUM(F19+F20)</f>
        <v>0</v>
      </c>
      <c r="G21" s="4">
        <f>SUM(G19+G20)</f>
        <v>0</v>
      </c>
      <c r="H21" s="4">
        <f>SUM(H19+H20)</f>
        <v>0</v>
      </c>
      <c r="I21" s="68" t="s">
        <v>68</v>
      </c>
      <c r="J21" s="61"/>
    </row>
    <row r="22" spans="1:10" ht="12.75" customHeight="1" x14ac:dyDescent="0.3">
      <c r="A22" s="115"/>
      <c r="B22" s="78" t="s">
        <v>69</v>
      </c>
      <c r="C22" s="79" t="s">
        <v>70</v>
      </c>
      <c r="D22" s="4">
        <f>SUM(D21*0.8)</f>
        <v>0</v>
      </c>
      <c r="E22" s="4">
        <f>SUM(E21*0.8)</f>
        <v>0</v>
      </c>
      <c r="F22" s="4">
        <f>SUM(F21*0.8)</f>
        <v>0</v>
      </c>
      <c r="G22" s="4">
        <f>SUM(G21*0.8)</f>
        <v>0</v>
      </c>
      <c r="H22" s="4">
        <f>SUM(H21*0.8)</f>
        <v>0</v>
      </c>
      <c r="I22" s="68" t="s">
        <v>71</v>
      </c>
      <c r="J22" s="61"/>
    </row>
    <row r="23" spans="1:10" ht="12.75" customHeight="1" x14ac:dyDescent="0.3">
      <c r="A23" s="115"/>
      <c r="B23" s="78" t="s">
        <v>72</v>
      </c>
      <c r="C23" s="66" t="s">
        <v>79</v>
      </c>
      <c r="D23" s="4">
        <f>MIN(D19,D22)</f>
        <v>0</v>
      </c>
      <c r="E23" s="4">
        <f>MIN(E19,E22)</f>
        <v>0</v>
      </c>
      <c r="F23" s="4">
        <f>MIN(F19,F22)</f>
        <v>0</v>
      </c>
      <c r="G23" s="4">
        <f>MIN(G19,G22)</f>
        <v>0</v>
      </c>
      <c r="H23" s="4">
        <f>MIN(H19,H22)</f>
        <v>0</v>
      </c>
      <c r="I23" s="68" t="s">
        <v>80</v>
      </c>
      <c r="J23" s="61"/>
    </row>
    <row r="24" spans="1:10" ht="12.75" customHeight="1" x14ac:dyDescent="0.3">
      <c r="A24" s="115"/>
      <c r="B24" s="78" t="s">
        <v>73</v>
      </c>
      <c r="C24" s="80" t="s">
        <v>81</v>
      </c>
      <c r="D24" s="3"/>
      <c r="E24" s="4">
        <f>D23</f>
        <v>0</v>
      </c>
      <c r="F24" s="4">
        <f>E23</f>
        <v>0</v>
      </c>
      <c r="G24" s="4">
        <f>F23</f>
        <v>0</v>
      </c>
      <c r="H24" s="4">
        <f>G23</f>
        <v>0</v>
      </c>
      <c r="I24" s="68"/>
      <c r="J24" s="61"/>
    </row>
    <row r="25" spans="1:10" ht="12.75" customHeight="1" x14ac:dyDescent="0.3">
      <c r="A25" s="115"/>
      <c r="B25" s="78" t="s">
        <v>74</v>
      </c>
      <c r="C25" s="66" t="s">
        <v>82</v>
      </c>
      <c r="D25" s="4">
        <f>SUM(D23-D24)</f>
        <v>0</v>
      </c>
      <c r="E25" s="4">
        <f>SUM(E23-E24)</f>
        <v>0</v>
      </c>
      <c r="F25" s="4">
        <f>SUM(F23-F24)</f>
        <v>0</v>
      </c>
      <c r="G25" s="4">
        <f>SUM(G23-G24)</f>
        <v>0</v>
      </c>
      <c r="H25" s="4">
        <f>SUM(H23-H24)</f>
        <v>0</v>
      </c>
      <c r="I25" s="102" t="s">
        <v>189</v>
      </c>
      <c r="J25" s="61"/>
    </row>
    <row r="26" spans="1:10" ht="12.75" customHeight="1" x14ac:dyDescent="0.3">
      <c r="A26" s="115"/>
      <c r="B26" s="78" t="s">
        <v>75</v>
      </c>
      <c r="C26" s="66" t="s">
        <v>83</v>
      </c>
      <c r="D26" s="4">
        <f>SUM(D16-D25)</f>
        <v>0</v>
      </c>
      <c r="E26" s="4">
        <f>SUM(E16-E25)</f>
        <v>0</v>
      </c>
      <c r="F26" s="4">
        <f>SUM(F16-F25)</f>
        <v>0</v>
      </c>
      <c r="G26" s="4">
        <f>SUM(G16-G25)</f>
        <v>0</v>
      </c>
      <c r="H26" s="4">
        <f>SUM(H16-H25)</f>
        <v>0</v>
      </c>
      <c r="I26" s="102" t="s">
        <v>188</v>
      </c>
      <c r="J26" s="61"/>
    </row>
    <row r="27" spans="1:10" ht="12.75" customHeight="1" x14ac:dyDescent="0.3">
      <c r="A27" s="116" t="s">
        <v>187</v>
      </c>
      <c r="B27" s="78" t="s">
        <v>186</v>
      </c>
      <c r="C27" s="103" t="s">
        <v>67</v>
      </c>
      <c r="D27" s="2">
        <f>D21</f>
        <v>0</v>
      </c>
      <c r="E27" s="2">
        <f>E21</f>
        <v>0</v>
      </c>
      <c r="F27" s="2">
        <f>F21</f>
        <v>0</v>
      </c>
      <c r="G27" s="2">
        <f>G21</f>
        <v>0</v>
      </c>
      <c r="H27" s="2">
        <f>H21</f>
        <v>0</v>
      </c>
      <c r="I27" s="79"/>
      <c r="J27" s="61"/>
    </row>
    <row r="28" spans="1:10" ht="12.75" customHeight="1" x14ac:dyDescent="0.3">
      <c r="A28" s="116"/>
      <c r="B28" s="78" t="s">
        <v>185</v>
      </c>
      <c r="C28" s="101" t="s">
        <v>184</v>
      </c>
      <c r="D28" s="2"/>
      <c r="E28" s="2">
        <f>D27</f>
        <v>0</v>
      </c>
      <c r="F28" s="2">
        <f>E27</f>
        <v>0</v>
      </c>
      <c r="G28" s="2">
        <f>F27</f>
        <v>0</v>
      </c>
      <c r="H28" s="2">
        <f>G27</f>
        <v>0</v>
      </c>
      <c r="I28" s="79"/>
      <c r="J28" s="61"/>
    </row>
    <row r="29" spans="1:10" ht="12.75" customHeight="1" x14ac:dyDescent="0.3">
      <c r="A29" s="116"/>
      <c r="B29" s="78" t="s">
        <v>183</v>
      </c>
      <c r="C29" s="100" t="s">
        <v>182</v>
      </c>
      <c r="D29" s="2">
        <f>D27-D28</f>
        <v>0</v>
      </c>
      <c r="E29" s="2">
        <f>E27-E28</f>
        <v>0</v>
      </c>
      <c r="F29" s="2">
        <f>F27-F28</f>
        <v>0</v>
      </c>
      <c r="G29" s="2">
        <f>G27-G28</f>
        <v>0</v>
      </c>
      <c r="H29" s="2">
        <f>H27-H28</f>
        <v>0</v>
      </c>
      <c r="I29" s="79" t="s">
        <v>181</v>
      </c>
      <c r="J29" s="61"/>
    </row>
    <row r="30" spans="1:10" ht="12.75" customHeight="1" x14ac:dyDescent="0.3">
      <c r="A30" s="116"/>
      <c r="B30" s="78" t="s">
        <v>180</v>
      </c>
      <c r="C30" s="102" t="s">
        <v>76</v>
      </c>
      <c r="D30" s="1"/>
      <c r="E30" s="1"/>
      <c r="F30" s="1"/>
      <c r="G30" s="1"/>
      <c r="H30" s="1"/>
      <c r="I30" s="79"/>
      <c r="J30" s="61"/>
    </row>
    <row r="31" spans="1:10" ht="12.75" customHeight="1" x14ac:dyDescent="0.3">
      <c r="A31" s="116"/>
      <c r="B31" s="78" t="s">
        <v>179</v>
      </c>
      <c r="C31" s="101" t="s">
        <v>77</v>
      </c>
      <c r="D31" s="1"/>
      <c r="E31" s="2">
        <f>D30</f>
        <v>0</v>
      </c>
      <c r="F31" s="2">
        <f>E30</f>
        <v>0</v>
      </c>
      <c r="G31" s="2">
        <f>F30</f>
        <v>0</v>
      </c>
      <c r="H31" s="2">
        <f>G30</f>
        <v>0</v>
      </c>
      <c r="I31" s="79"/>
      <c r="J31" s="61"/>
    </row>
    <row r="32" spans="1:10" ht="12.75" customHeight="1" x14ac:dyDescent="0.3">
      <c r="A32" s="116"/>
      <c r="B32" s="78" t="s">
        <v>178</v>
      </c>
      <c r="C32" s="101" t="s">
        <v>78</v>
      </c>
      <c r="D32" s="2">
        <f>SUM(D30-D31)</f>
        <v>0</v>
      </c>
      <c r="E32" s="2">
        <f>SUM(E30-E31)</f>
        <v>0</v>
      </c>
      <c r="F32" s="2">
        <f>SUM(F30-F31)</f>
        <v>0</v>
      </c>
      <c r="G32" s="2">
        <f>SUM(G30-G31)</f>
        <v>0</v>
      </c>
      <c r="H32" s="2">
        <f>SUM(H30-H31)</f>
        <v>0</v>
      </c>
      <c r="I32" s="79" t="s">
        <v>177</v>
      </c>
      <c r="J32" s="61"/>
    </row>
    <row r="33" spans="1:10" ht="12.75" customHeight="1" x14ac:dyDescent="0.3">
      <c r="A33" s="116"/>
      <c r="B33" s="78" t="s">
        <v>176</v>
      </c>
      <c r="C33" s="100" t="s">
        <v>175</v>
      </c>
      <c r="D33" s="2">
        <f>D29+D32</f>
        <v>0</v>
      </c>
      <c r="E33" s="2">
        <f>E29+E32</f>
        <v>0</v>
      </c>
      <c r="F33" s="2">
        <f>F29+F32</f>
        <v>0</v>
      </c>
      <c r="G33" s="2">
        <f>G29+G32</f>
        <v>0</v>
      </c>
      <c r="H33" s="2">
        <f>H29+H32</f>
        <v>0</v>
      </c>
      <c r="I33" s="79" t="s">
        <v>174</v>
      </c>
      <c r="J33" s="61"/>
    </row>
    <row r="34" spans="1:10" ht="12.75" customHeight="1" x14ac:dyDescent="0.3">
      <c r="A34" s="116"/>
      <c r="B34" s="78" t="s">
        <v>173</v>
      </c>
      <c r="C34" s="102" t="s">
        <v>63</v>
      </c>
      <c r="D34" s="2">
        <f>D19</f>
        <v>0</v>
      </c>
      <c r="E34" s="2">
        <f>E19</f>
        <v>0</v>
      </c>
      <c r="F34" s="2">
        <f>F19</f>
        <v>0</v>
      </c>
      <c r="G34" s="2">
        <f>G19</f>
        <v>0</v>
      </c>
      <c r="H34" s="2">
        <f>H19</f>
        <v>0</v>
      </c>
      <c r="I34" s="79"/>
      <c r="J34" s="61"/>
    </row>
    <row r="35" spans="1:10" ht="12.75" customHeight="1" x14ac:dyDescent="0.3">
      <c r="A35" s="116"/>
      <c r="B35" s="78" t="s">
        <v>172</v>
      </c>
      <c r="C35" s="101" t="s">
        <v>171</v>
      </c>
      <c r="D35" s="2"/>
      <c r="E35" s="2">
        <f>D34</f>
        <v>0</v>
      </c>
      <c r="F35" s="2">
        <f>E34</f>
        <v>0</v>
      </c>
      <c r="G35" s="2">
        <f>F34</f>
        <v>0</v>
      </c>
      <c r="H35" s="2">
        <f>G34</f>
        <v>0</v>
      </c>
      <c r="I35" s="79"/>
      <c r="J35" s="61"/>
    </row>
    <row r="36" spans="1:10" ht="12.75" customHeight="1" x14ac:dyDescent="0.3">
      <c r="A36" s="116"/>
      <c r="B36" s="78" t="s">
        <v>170</v>
      </c>
      <c r="C36" s="100" t="s">
        <v>169</v>
      </c>
      <c r="D36" s="2">
        <f>D34-D35</f>
        <v>0</v>
      </c>
      <c r="E36" s="2">
        <f>E34-E35</f>
        <v>0</v>
      </c>
      <c r="F36" s="2">
        <f>F34-F35</f>
        <v>0</v>
      </c>
      <c r="G36" s="2">
        <f>G34-G35</f>
        <v>0</v>
      </c>
      <c r="H36" s="2">
        <f>H34-H35</f>
        <v>0</v>
      </c>
      <c r="I36" s="79" t="s">
        <v>168</v>
      </c>
      <c r="J36" s="61"/>
    </row>
    <row r="37" spans="1:10" ht="12.75" customHeight="1" x14ac:dyDescent="0.3">
      <c r="A37" s="117" t="s">
        <v>84</v>
      </c>
      <c r="B37" s="99" t="s">
        <v>85</v>
      </c>
      <c r="C37" s="80" t="s">
        <v>86</v>
      </c>
      <c r="D37" s="3"/>
      <c r="E37" s="3"/>
      <c r="F37" s="3"/>
      <c r="G37" s="3"/>
      <c r="H37" s="3"/>
      <c r="I37" s="68" t="s">
        <v>87</v>
      </c>
      <c r="J37" s="61"/>
    </row>
    <row r="38" spans="1:10" ht="12.75" customHeight="1" x14ac:dyDescent="0.3">
      <c r="A38" s="117"/>
      <c r="B38" s="78" t="s">
        <v>88</v>
      </c>
      <c r="C38" s="79" t="s">
        <v>89</v>
      </c>
      <c r="D38" s="4">
        <f>MIN(D26+D37, 0)</f>
        <v>0</v>
      </c>
      <c r="E38" s="4">
        <f>MIN(E26+E37, 0)</f>
        <v>0</v>
      </c>
      <c r="F38" s="4">
        <f>MIN(F26+F37, 0)</f>
        <v>0</v>
      </c>
      <c r="G38" s="4">
        <f>MIN(G26+G37, 0)</f>
        <v>0</v>
      </c>
      <c r="H38" s="4">
        <f>MIN(H26+H37, 0)</f>
        <v>0</v>
      </c>
      <c r="I38" s="68" t="s">
        <v>167</v>
      </c>
      <c r="J38" s="61"/>
    </row>
    <row r="39" spans="1:10" ht="12.75" customHeight="1" x14ac:dyDescent="0.3">
      <c r="A39" s="117"/>
      <c r="B39" s="78" t="s">
        <v>90</v>
      </c>
      <c r="C39" s="79" t="s">
        <v>91</v>
      </c>
      <c r="D39" s="3"/>
      <c r="E39" s="4">
        <f>D41</f>
        <v>0</v>
      </c>
      <c r="F39" s="4">
        <f>E39+E41</f>
        <v>0</v>
      </c>
      <c r="G39" s="4">
        <f>F39+F41</f>
        <v>0</v>
      </c>
      <c r="H39" s="4">
        <f>G39+G41</f>
        <v>0</v>
      </c>
      <c r="I39" s="68"/>
      <c r="J39" s="61"/>
    </row>
    <row r="40" spans="1:10" ht="12.75" customHeight="1" x14ac:dyDescent="0.3">
      <c r="A40" s="117"/>
      <c r="B40" s="78" t="s">
        <v>92</v>
      </c>
      <c r="C40" s="79" t="s">
        <v>93</v>
      </c>
      <c r="D40" s="4"/>
      <c r="E40" s="4">
        <f>MIN(E23-E39, ABS(E38))</f>
        <v>0</v>
      </c>
      <c r="F40" s="4">
        <f>MIN(F23-F39, ABS(F38))</f>
        <v>0</v>
      </c>
      <c r="G40" s="4">
        <f>MIN(G23-G39, ABS(G38))</f>
        <v>0</v>
      </c>
      <c r="H40" s="4">
        <f>MIN(H23-H39, ABS(H38))</f>
        <v>0</v>
      </c>
      <c r="I40" s="68" t="s">
        <v>166</v>
      </c>
      <c r="J40" s="61"/>
    </row>
    <row r="41" spans="1:10" ht="12.75" customHeight="1" x14ac:dyDescent="0.3">
      <c r="A41" s="117"/>
      <c r="B41" s="78" t="s">
        <v>94</v>
      </c>
      <c r="C41" s="79" t="s">
        <v>95</v>
      </c>
      <c r="D41" s="98"/>
      <c r="E41" s="98"/>
      <c r="F41" s="3"/>
      <c r="G41" s="3"/>
      <c r="H41" s="3"/>
      <c r="I41" s="68" t="s">
        <v>96</v>
      </c>
      <c r="J41" s="61"/>
    </row>
    <row r="42" spans="1:10" ht="12.75" customHeight="1" x14ac:dyDescent="0.3">
      <c r="A42" s="117"/>
      <c r="B42" s="81" t="s">
        <v>97</v>
      </c>
      <c r="C42" s="79" t="s">
        <v>195</v>
      </c>
      <c r="D42" s="4">
        <f>SUM(D41*0.25)</f>
        <v>0</v>
      </c>
      <c r="E42" s="4">
        <f>SUM(E41*0.25)</f>
        <v>0</v>
      </c>
      <c r="F42" s="4">
        <f t="shared" ref="F42:H42" si="1">SUM(F41*0.25)</f>
        <v>0</v>
      </c>
      <c r="G42" s="4">
        <f t="shared" si="1"/>
        <v>0</v>
      </c>
      <c r="H42" s="4">
        <f t="shared" si="1"/>
        <v>0</v>
      </c>
      <c r="I42" s="68" t="s">
        <v>191</v>
      </c>
      <c r="J42" s="61"/>
    </row>
    <row r="43" spans="1:10" x14ac:dyDescent="0.3">
      <c r="A43" s="117"/>
      <c r="B43" s="82" t="s">
        <v>98</v>
      </c>
      <c r="C43" s="83" t="s">
        <v>196</v>
      </c>
      <c r="D43" s="4">
        <f>SUM(D41*0.5)</f>
        <v>0</v>
      </c>
      <c r="E43" s="4">
        <f t="shared" ref="E43:H43" si="2">SUM(E41*0.5)</f>
        <v>0</v>
      </c>
      <c r="F43" s="4">
        <f t="shared" si="2"/>
        <v>0</v>
      </c>
      <c r="G43" s="4">
        <f t="shared" si="2"/>
        <v>0</v>
      </c>
      <c r="H43" s="4">
        <f t="shared" si="2"/>
        <v>0</v>
      </c>
      <c r="I43" s="68" t="s">
        <v>192</v>
      </c>
    </row>
    <row r="44" spans="1:10" x14ac:dyDescent="0.3">
      <c r="A44" s="117"/>
      <c r="B44" s="84" t="s">
        <v>99</v>
      </c>
      <c r="C44" s="83" t="s">
        <v>197</v>
      </c>
      <c r="D44" s="4">
        <f>SUM(D41*0.35)</f>
        <v>0</v>
      </c>
      <c r="E44" s="4">
        <f t="shared" ref="E44:H44" si="3">SUM(E41*0.35)</f>
        <v>0</v>
      </c>
      <c r="F44" s="4">
        <f t="shared" si="3"/>
        <v>0</v>
      </c>
      <c r="G44" s="4">
        <f t="shared" si="3"/>
        <v>0</v>
      </c>
      <c r="H44" s="4">
        <f t="shared" si="3"/>
        <v>0</v>
      </c>
      <c r="I44" s="68" t="s">
        <v>193</v>
      </c>
    </row>
    <row r="45" spans="1:10" ht="15" thickBot="1" x14ac:dyDescent="0.35">
      <c r="A45" s="118"/>
      <c r="B45" s="85" t="s">
        <v>100</v>
      </c>
      <c r="C45" s="86" t="s">
        <v>101</v>
      </c>
      <c r="D45" s="97">
        <f>IF(AND(D4&gt;=$D$63,D4&lt;=$E$63),D43,IF(AND(D4&gt;=$D$64,D4&lt;=$E$64),D44,D42))</f>
        <v>0</v>
      </c>
      <c r="E45" s="97">
        <f>IF(AND(E4&gt;=$D$63,E4&lt;=$E$63),E43,IF(AND(E4&gt;=$D$64,E4&lt;=$E$64),E44,E42))</f>
        <v>0</v>
      </c>
      <c r="F45" s="97">
        <f>IF(AND(F4&gt;=$D$63,F4&lt;=$E$63),F43,IF(AND(F4&gt;=$D$64,F4&lt;=$E$64),F44,F42))</f>
        <v>0</v>
      </c>
      <c r="G45" s="97">
        <f>IF(AND(G4&gt;=$D$63,G4&lt;=$E$63),G43,IF(AND(G4&gt;=$D$64,G4&lt;=$E$64),G44,G42))</f>
        <v>0</v>
      </c>
      <c r="H45" s="97">
        <f>IF(AND(H4&gt;=$D$63,H4&lt;=$E$63),H43,IF(AND(H4&gt;=$D$64,H4&lt;=$E$64),H44,H42))</f>
        <v>0</v>
      </c>
      <c r="I45" s="87" t="s">
        <v>102</v>
      </c>
    </row>
    <row r="46" spans="1:10" hidden="1" x14ac:dyDescent="0.3">
      <c r="A46" s="96"/>
      <c r="B46" s="95"/>
      <c r="C46" s="93"/>
      <c r="D46" s="94"/>
      <c r="E46" s="94"/>
      <c r="F46" s="94"/>
      <c r="G46" s="94"/>
      <c r="H46" s="94"/>
      <c r="I46" s="93"/>
    </row>
    <row r="47" spans="1:10" hidden="1" x14ac:dyDescent="0.3">
      <c r="A47" s="96"/>
      <c r="B47" s="95"/>
      <c r="C47" s="93"/>
      <c r="D47" s="94"/>
      <c r="E47" s="94"/>
      <c r="F47" s="94"/>
      <c r="G47" s="94"/>
      <c r="H47" s="94"/>
      <c r="I47" s="93"/>
    </row>
    <row r="48" spans="1:10" hidden="1" x14ac:dyDescent="0.3">
      <c r="A48" s="96"/>
      <c r="B48" s="95"/>
      <c r="C48" s="93"/>
      <c r="D48" s="94"/>
      <c r="E48" s="94"/>
      <c r="F48" s="94"/>
      <c r="G48" s="94"/>
      <c r="H48" s="94"/>
      <c r="I48" s="93"/>
    </row>
    <row r="49" spans="1:9" hidden="1" x14ac:dyDescent="0.3">
      <c r="A49" s="96"/>
      <c r="B49" s="95"/>
      <c r="C49" s="93"/>
      <c r="D49" s="94"/>
      <c r="E49" s="94"/>
      <c r="F49" s="94"/>
      <c r="G49" s="94"/>
      <c r="H49" s="94"/>
      <c r="I49" s="93"/>
    </row>
    <row r="50" spans="1:9" hidden="1" x14ac:dyDescent="0.3">
      <c r="A50" s="96"/>
      <c r="B50" s="95"/>
      <c r="C50" s="93"/>
      <c r="D50" s="94"/>
      <c r="E50" s="94"/>
      <c r="F50" s="94"/>
      <c r="G50" s="94"/>
      <c r="H50" s="94"/>
      <c r="I50" s="93"/>
    </row>
    <row r="51" spans="1:9" hidden="1" x14ac:dyDescent="0.3">
      <c r="A51" s="96"/>
      <c r="B51" s="95"/>
      <c r="C51" s="93"/>
      <c r="D51" s="94"/>
      <c r="E51" s="94"/>
      <c r="F51" s="94"/>
      <c r="G51" s="94"/>
      <c r="H51" s="94"/>
      <c r="I51" s="93"/>
    </row>
    <row r="52" spans="1:9" hidden="1" x14ac:dyDescent="0.3">
      <c r="A52" s="96"/>
      <c r="B52" s="95"/>
      <c r="C52" s="93"/>
      <c r="D52" s="94"/>
      <c r="E52" s="94"/>
      <c r="F52" s="94"/>
      <c r="G52" s="94"/>
      <c r="H52" s="94"/>
      <c r="I52" s="93"/>
    </row>
    <row r="53" spans="1:9" hidden="1" x14ac:dyDescent="0.3">
      <c r="A53" s="96"/>
      <c r="B53" s="95"/>
      <c r="C53" s="93"/>
      <c r="D53" s="94"/>
      <c r="E53" s="94"/>
      <c r="F53" s="94"/>
      <c r="G53" s="94"/>
      <c r="H53" s="94"/>
      <c r="I53" s="93"/>
    </row>
    <row r="54" spans="1:9" hidden="1" x14ac:dyDescent="0.3">
      <c r="A54" s="96"/>
      <c r="B54" s="95"/>
      <c r="C54" s="93"/>
      <c r="D54" s="94"/>
      <c r="E54" s="94"/>
      <c r="F54" s="94"/>
      <c r="G54" s="94"/>
      <c r="H54" s="94"/>
      <c r="I54" s="93"/>
    </row>
    <row r="55" spans="1:9" hidden="1" x14ac:dyDescent="0.3">
      <c r="A55" s="96"/>
      <c r="B55" s="95"/>
      <c r="C55" s="93"/>
      <c r="D55" s="94"/>
      <c r="E55" s="94"/>
      <c r="F55" s="94"/>
      <c r="G55" s="94"/>
      <c r="H55" s="94"/>
      <c r="I55" s="93"/>
    </row>
    <row r="56" spans="1:9" hidden="1" x14ac:dyDescent="0.3">
      <c r="A56" s="96"/>
      <c r="B56" s="95"/>
      <c r="C56" s="93"/>
      <c r="D56" s="94"/>
      <c r="E56" s="94"/>
      <c r="F56" s="94"/>
      <c r="G56" s="94"/>
      <c r="H56" s="94"/>
      <c r="I56" s="93"/>
    </row>
    <row r="57" spans="1:9" hidden="1" x14ac:dyDescent="0.3">
      <c r="A57" s="96"/>
      <c r="B57" s="95"/>
      <c r="C57" s="93"/>
      <c r="D57" s="94"/>
      <c r="E57" s="94"/>
      <c r="F57" s="94"/>
      <c r="G57" s="94"/>
      <c r="H57" s="94"/>
      <c r="I57" s="93"/>
    </row>
    <row r="58" spans="1:9" hidden="1" x14ac:dyDescent="0.3">
      <c r="A58" s="96"/>
      <c r="B58" s="95"/>
      <c r="C58" s="93"/>
      <c r="D58" s="94"/>
      <c r="E58" s="94"/>
      <c r="F58" s="94"/>
      <c r="G58" s="94"/>
      <c r="H58" s="94"/>
      <c r="I58" s="93"/>
    </row>
    <row r="59" spans="1:9" s="88" customFormat="1" x14ac:dyDescent="0.3">
      <c r="A59" s="108"/>
      <c r="B59" s="95"/>
      <c r="C59" s="109"/>
      <c r="D59" s="110"/>
      <c r="E59" s="110"/>
      <c r="F59" s="110"/>
      <c r="G59" s="110"/>
      <c r="H59" s="110"/>
      <c r="I59" s="109"/>
    </row>
    <row r="60" spans="1:9" x14ac:dyDescent="0.3">
      <c r="A60" s="88"/>
      <c r="B60" s="89" t="s">
        <v>103</v>
      </c>
      <c r="C60" s="90" t="s">
        <v>198</v>
      </c>
      <c r="D60" s="88"/>
      <c r="E60" s="88"/>
      <c r="F60" s="88"/>
      <c r="G60" s="88"/>
      <c r="H60" s="88"/>
      <c r="I60" s="88"/>
    </row>
    <row r="61" spans="1:9" hidden="1" x14ac:dyDescent="0.3">
      <c r="A61" s="88"/>
      <c r="B61" s="89"/>
      <c r="C61" s="88"/>
      <c r="D61" s="88"/>
      <c r="E61" s="88"/>
      <c r="F61" s="88"/>
      <c r="G61" s="88"/>
      <c r="H61" s="88"/>
      <c r="I61" s="88"/>
    </row>
    <row r="62" spans="1:9" hidden="1" x14ac:dyDescent="0.3">
      <c r="A62" s="88"/>
      <c r="B62" s="89"/>
      <c r="C62" s="91"/>
      <c r="D62" s="91"/>
      <c r="F62" s="88" t="s">
        <v>104</v>
      </c>
      <c r="G62" s="88" t="s">
        <v>105</v>
      </c>
      <c r="H62" s="88"/>
      <c r="I62" s="88"/>
    </row>
    <row r="63" spans="1:9" hidden="1" x14ac:dyDescent="0.3">
      <c r="A63" s="88"/>
      <c r="B63" s="89"/>
      <c r="C63" s="88" t="s">
        <v>106</v>
      </c>
      <c r="D63" s="91">
        <v>44496</v>
      </c>
      <c r="E63" s="91">
        <v>45016</v>
      </c>
      <c r="F63" s="88">
        <v>0.5</v>
      </c>
      <c r="G63" s="88">
        <v>0.45</v>
      </c>
      <c r="H63" s="88"/>
      <c r="I63" s="88"/>
    </row>
    <row r="64" spans="1:9" hidden="1" x14ac:dyDescent="0.3">
      <c r="A64" s="88"/>
      <c r="B64" s="89"/>
      <c r="C64" s="88"/>
      <c r="D64" s="91">
        <v>45017</v>
      </c>
      <c r="E64" s="91">
        <v>45382</v>
      </c>
      <c r="F64" s="88">
        <v>0.35</v>
      </c>
      <c r="G64" s="88">
        <v>0.3</v>
      </c>
      <c r="H64" s="88"/>
      <c r="I64" s="88"/>
    </row>
    <row r="65" spans="3:7" hidden="1" x14ac:dyDescent="0.3">
      <c r="D65" t="s">
        <v>107</v>
      </c>
      <c r="F65">
        <v>0.25</v>
      </c>
      <c r="G65">
        <v>0.2</v>
      </c>
    </row>
    <row r="66" spans="3:7" hidden="1" x14ac:dyDescent="0.3"/>
    <row r="67" spans="3:7" hidden="1" x14ac:dyDescent="0.3"/>
    <row r="68" spans="3:7" hidden="1" x14ac:dyDescent="0.3">
      <c r="D68" s="91"/>
      <c r="F68" s="88" t="s">
        <v>104</v>
      </c>
      <c r="G68" s="88" t="s">
        <v>105</v>
      </c>
    </row>
    <row r="69" spans="3:7" hidden="1" x14ac:dyDescent="0.3">
      <c r="C69" t="s">
        <v>108</v>
      </c>
      <c r="D69" s="91">
        <v>44496</v>
      </c>
      <c r="E69" s="91">
        <v>45016</v>
      </c>
      <c r="F69" s="88">
        <v>0.5</v>
      </c>
      <c r="G69" s="88">
        <v>0.5</v>
      </c>
    </row>
    <row r="70" spans="3:7" hidden="1" x14ac:dyDescent="0.3">
      <c r="D70" s="91">
        <v>45017</v>
      </c>
      <c r="E70" s="91">
        <v>45382</v>
      </c>
      <c r="F70" s="88">
        <v>0.35</v>
      </c>
      <c r="G70" s="88">
        <v>0.35</v>
      </c>
    </row>
    <row r="71" spans="3:7" hidden="1" x14ac:dyDescent="0.3">
      <c r="D71" t="s">
        <v>107</v>
      </c>
      <c r="F71">
        <v>0.25</v>
      </c>
      <c r="G71">
        <v>0.2</v>
      </c>
    </row>
    <row r="72" spans="3:7" hidden="1" x14ac:dyDescent="0.3"/>
    <row r="73" spans="3:7" hidden="1" x14ac:dyDescent="0.3">
      <c r="D73" s="91"/>
      <c r="F73" s="88"/>
      <c r="G73" s="88"/>
    </row>
    <row r="74" spans="3:7" hidden="1" x14ac:dyDescent="0.3">
      <c r="D74" s="91"/>
      <c r="E74" s="91"/>
      <c r="F74" s="88"/>
      <c r="G74" s="88"/>
    </row>
    <row r="75" spans="3:7" hidden="1" x14ac:dyDescent="0.3">
      <c r="D75" s="91"/>
      <c r="E75" s="91"/>
      <c r="F75" s="88"/>
      <c r="G75" s="88"/>
    </row>
    <row r="76" spans="3:7" hidden="1" x14ac:dyDescent="0.3"/>
    <row r="77" spans="3:7" hidden="1" x14ac:dyDescent="0.3"/>
    <row r="78" spans="3:7" hidden="1" x14ac:dyDescent="0.3"/>
    <row r="79" spans="3:7" hidden="1" x14ac:dyDescent="0.3"/>
    <row r="80" spans="3:7" hidden="1" x14ac:dyDescent="0.3"/>
    <row r="81" spans="4:4" hidden="1" x14ac:dyDescent="0.3"/>
    <row r="82" spans="4:4" hidden="1" x14ac:dyDescent="0.3">
      <c r="D82">
        <v>100</v>
      </c>
    </row>
  </sheetData>
  <sheetProtection algorithmName="SHA-512" hashValue="Z8+LQMAVYjyP9yGW21FGRSGaNtIV0qNsEZNbHCVloh9GliOzr+7dNarv6IVu4ExBP9yXohzpMXpMBnjDKt7R/g==" saltValue="a9ikzwHHistuI3uoIyNOSw==" spinCount="100000" sheet="1" objects="1" scenarios="1"/>
  <mergeCells count="9">
    <mergeCell ref="D1:I1"/>
    <mergeCell ref="A2:C2"/>
    <mergeCell ref="D2:I2"/>
    <mergeCell ref="A3:C3"/>
    <mergeCell ref="A7:A16"/>
    <mergeCell ref="A17:A26"/>
    <mergeCell ref="A27:A36"/>
    <mergeCell ref="A37:A45"/>
    <mergeCell ref="A1:C1"/>
  </mergeCells>
  <conditionalFormatting sqref="D12:H12">
    <cfRule type="cellIs" dxfId="29" priority="3" operator="equal">
      <formula>0</formula>
    </cfRule>
  </conditionalFormatting>
  <conditionalFormatting sqref="D12:H12 D14:H14 D16:H16 D26:H26 D38:H38 D40:H40">
    <cfRule type="cellIs" dxfId="28" priority="4" operator="equal">
      <formula>0</formula>
    </cfRule>
  </conditionalFormatting>
  <conditionalFormatting sqref="D41">
    <cfRule type="cellIs" dxfId="27" priority="2" operator="equal">
      <formula>0</formula>
    </cfRule>
  </conditionalFormatting>
  <conditionalFormatting sqref="E41">
    <cfRule type="cellIs" dxfId="26" priority="1" operator="equal">
      <formula>0</formula>
    </cfRule>
  </conditionalFormatting>
  <dataValidations count="7">
    <dataValidation allowBlank="1" showInputMessage="1" showErrorMessage="1" promptTitle="Please Enter Date" prompt="the date the production phase started will determine the rate of the relief available" sqref="D4" xr:uid="{851497AE-950C-45FB-BD00-71C40B800FF6}"/>
    <dataValidation allowBlank="1" showInputMessage="1" showErrorMessage="1" promptTitle="Please select" prompt="the date the production phase started will determine the rate of the relief available" sqref="E4:H4" xr:uid="{D2FE2DBD-650D-44A8-BFC0-EE18AF8A7D7B}"/>
    <dataValidation type="decimal" operator="lessThanOrEqual" allowBlank="1" showInputMessage="1" showErrorMessage="1" errorTitle="Loss Surrendered" error="Loss surrendered cannot be greater than the surrenderable loss (TC4)" promptTitle="Touring or Non-touring" prompt="You must select an option at the top of the page to calculate the appropriate touring or none touring rate" sqref="D41" xr:uid="{E426014C-263E-460F-87A5-C7FFE2EB002A}">
      <formula1>D40</formula1>
    </dataValidation>
    <dataValidation type="decimal" operator="lessThanOrEqual" allowBlank="1" showInputMessage="1" showErrorMessage="1" errorTitle="Loss Surrendered" error="Loss surrendered cannot be greater than the surrenderable loss (TC4)" sqref="E41:H41" xr:uid="{78C82DF1-B30D-4E73-BC4B-4307DBA809D8}">
      <formula1>E40</formula1>
    </dataValidation>
    <dataValidation type="decimal" operator="lessThanOrEqual" allowBlank="1" showInputMessage="1" showErrorMessage="1" sqref="D38:H38" xr:uid="{17B686AF-3DD8-41AB-8473-E787A7245C7A}">
      <formula1>0</formula1>
    </dataValidation>
    <dataValidation type="decimal" operator="lessThanOrEqual" allowBlank="1" showInputMessage="1" showErrorMessage="1" errorTitle="Relevant unused Loss " error="Relevant Unused  Loss must be a Negative" sqref="D37:H37" xr:uid="{E1B822D7-D81E-481F-B149-818448190380}">
      <formula1>0</formula1>
    </dataValidation>
    <dataValidation type="decimal" operator="greaterThanOrEqual" allowBlank="1" showInputMessage="1" showErrorMessage="1" sqref="D39:H39" xr:uid="{E048B10F-8F9E-4210-BE94-9F6C709190A4}">
      <formula1>0</formula1>
    </dataValidation>
  </dataValidations>
  <hyperlinks>
    <hyperlink ref="C60" r:id="rId1" xr:uid="{975A420E-DC55-4106-A6A8-1F1431C927B2}"/>
  </hyperlinks>
  <pageMargins left="0.7" right="0.7" top="0.75" bottom="0.75" header="0.3" footer="0.3"/>
  <pageSetup paperSize="9" scale="56" orientation="landscape" r:id="rId2"/>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tabColor theme="4" tint="0.39997558519241921"/>
  </sheetPr>
  <dimension ref="A1:H117"/>
  <sheetViews>
    <sheetView showGridLines="0" zoomScaleNormal="100" workbookViewId="0">
      <pane ySplit="7" topLeftCell="A23" activePane="bottomLeft" state="frozen"/>
      <selection pane="bottomLeft" activeCell="C6" sqref="C6:C7"/>
    </sheetView>
  </sheetViews>
  <sheetFormatPr defaultColWidth="9.109375" defaultRowHeight="14.4" x14ac:dyDescent="0.3"/>
  <cols>
    <col min="1" max="1" width="48.88671875" style="6" customWidth="1"/>
    <col min="2" max="2" width="26.109375" style="6" customWidth="1"/>
    <col min="3" max="3" width="36.109375" style="6" customWidth="1"/>
    <col min="4" max="4" width="21.6640625" style="6" customWidth="1"/>
    <col min="5" max="5" width="24.44140625" style="6" customWidth="1"/>
    <col min="6" max="6" width="28.88671875" style="6" customWidth="1"/>
    <col min="7" max="7" width="31.33203125" style="6" customWidth="1"/>
    <col min="8" max="8" width="48.33203125" style="6" customWidth="1"/>
    <col min="9" max="16384" width="9.109375" style="6"/>
  </cols>
  <sheetData>
    <row r="1" spans="1:8" hidden="1" x14ac:dyDescent="0.3">
      <c r="B1" s="11">
        <f>SUM(D57,C57)</f>
        <v>0</v>
      </c>
      <c r="E1" s="11">
        <f>SUM(E57,F57)</f>
        <v>0</v>
      </c>
    </row>
    <row r="2" spans="1:8" ht="21" customHeight="1" x14ac:dyDescent="0.4">
      <c r="A2" s="12"/>
      <c r="B2" s="12"/>
      <c r="C2" s="13" t="s">
        <v>109</v>
      </c>
      <c r="D2" s="12"/>
      <c r="E2" s="12"/>
      <c r="F2" s="12"/>
      <c r="G2" s="12"/>
      <c r="H2" s="12"/>
    </row>
    <row r="3" spans="1:8" ht="14.25" customHeight="1" x14ac:dyDescent="0.3">
      <c r="A3" s="12"/>
      <c r="B3" s="12" t="s">
        <v>1</v>
      </c>
      <c r="C3" s="9"/>
      <c r="D3" s="12" t="s">
        <v>110</v>
      </c>
      <c r="E3" s="9"/>
      <c r="F3" s="9"/>
      <c r="G3" s="9"/>
      <c r="H3" s="12"/>
    </row>
    <row r="4" spans="1:8" ht="14.25" customHeight="1" x14ac:dyDescent="0.3">
      <c r="A4" s="12"/>
      <c r="B4" s="12" t="s">
        <v>3</v>
      </c>
      <c r="C4" s="9"/>
      <c r="D4" s="12" t="s">
        <v>111</v>
      </c>
      <c r="E4" s="9"/>
      <c r="F4" s="9"/>
      <c r="G4" s="9"/>
      <c r="H4" s="12"/>
    </row>
    <row r="5" spans="1:8" ht="21" customHeight="1" x14ac:dyDescent="0.3">
      <c r="A5" s="41" t="s">
        <v>112</v>
      </c>
      <c r="B5" s="42" t="s">
        <v>113</v>
      </c>
      <c r="C5" s="48" t="s">
        <v>114</v>
      </c>
      <c r="D5" s="49"/>
      <c r="E5" s="49"/>
      <c r="F5" s="49"/>
      <c r="G5" s="50"/>
      <c r="H5" s="51"/>
    </row>
    <row r="6" spans="1:8" ht="15" customHeight="1" x14ac:dyDescent="0.3">
      <c r="A6" s="45" t="s">
        <v>29</v>
      </c>
      <c r="B6" s="40" t="s">
        <v>29</v>
      </c>
      <c r="C6" s="40"/>
      <c r="D6" s="40"/>
      <c r="E6" s="40"/>
      <c r="F6" s="40"/>
      <c r="G6" s="46"/>
      <c r="H6" s="47"/>
    </row>
    <row r="7" spans="1:8" ht="15" customHeight="1" x14ac:dyDescent="0.3">
      <c r="A7" s="41" t="s">
        <v>115</v>
      </c>
      <c r="B7" s="43" t="s">
        <v>116</v>
      </c>
      <c r="C7" s="43" t="s">
        <v>117</v>
      </c>
      <c r="D7" s="43" t="s">
        <v>118</v>
      </c>
      <c r="E7" s="43" t="s">
        <v>119</v>
      </c>
      <c r="F7" s="43" t="s">
        <v>120</v>
      </c>
      <c r="G7" s="43" t="s">
        <v>121</v>
      </c>
      <c r="H7" s="44" t="s">
        <v>122</v>
      </c>
    </row>
    <row r="8" spans="1:8" s="5" customFormat="1" ht="15" customHeight="1" x14ac:dyDescent="0.3">
      <c r="A8" s="53" t="s">
        <v>123</v>
      </c>
      <c r="B8" s="54"/>
      <c r="C8" s="55"/>
      <c r="D8" s="55"/>
      <c r="E8" s="55"/>
      <c r="F8" s="55"/>
      <c r="G8" s="55"/>
      <c r="H8" s="55"/>
    </row>
    <row r="9" spans="1:8" s="5" customFormat="1" x14ac:dyDescent="0.3">
      <c r="A9" s="55" t="s">
        <v>124</v>
      </c>
      <c r="B9" s="54"/>
      <c r="C9" s="55"/>
      <c r="D9" s="55"/>
      <c r="E9" s="55"/>
      <c r="F9" s="55"/>
      <c r="G9" s="55"/>
      <c r="H9" s="55"/>
    </row>
    <row r="10" spans="1:8" s="5" customFormat="1" x14ac:dyDescent="0.3">
      <c r="A10" s="55"/>
      <c r="B10" s="54"/>
      <c r="C10" s="55"/>
      <c r="D10" s="55"/>
      <c r="E10" s="55"/>
      <c r="F10" s="55"/>
      <c r="G10" s="55"/>
      <c r="H10" s="55"/>
    </row>
    <row r="11" spans="1:8" s="5" customFormat="1" x14ac:dyDescent="0.3">
      <c r="A11" s="55"/>
      <c r="B11" s="54"/>
      <c r="C11" s="55"/>
      <c r="D11" s="55"/>
      <c r="E11" s="55"/>
      <c r="F11" s="55"/>
      <c r="G11" s="55"/>
      <c r="H11" s="55"/>
    </row>
    <row r="12" spans="1:8" s="5" customFormat="1" x14ac:dyDescent="0.3">
      <c r="A12" s="55"/>
      <c r="B12" s="54"/>
      <c r="C12" s="55"/>
      <c r="D12" s="55"/>
      <c r="E12" s="55"/>
      <c r="F12" s="55"/>
      <c r="G12" s="55"/>
      <c r="H12" s="55"/>
    </row>
    <row r="13" spans="1:8" s="5" customFormat="1" x14ac:dyDescent="0.3">
      <c r="A13" s="53" t="s">
        <v>125</v>
      </c>
      <c r="B13" s="54"/>
      <c r="C13" s="55"/>
      <c r="D13" s="55"/>
      <c r="E13" s="55"/>
      <c r="F13" s="55"/>
      <c r="G13" s="55"/>
      <c r="H13" s="55"/>
    </row>
    <row r="14" spans="1:8" s="5" customFormat="1" x14ac:dyDescent="0.3">
      <c r="A14" s="55" t="s">
        <v>124</v>
      </c>
      <c r="B14" s="54"/>
      <c r="C14" s="55"/>
      <c r="D14" s="55"/>
      <c r="E14" s="55"/>
      <c r="F14" s="55"/>
      <c r="G14" s="55"/>
      <c r="H14" s="55"/>
    </row>
    <row r="15" spans="1:8" s="5" customFormat="1" x14ac:dyDescent="0.3">
      <c r="A15" s="56" t="s">
        <v>126</v>
      </c>
      <c r="B15" s="54"/>
      <c r="C15" s="55"/>
      <c r="D15" s="55"/>
      <c r="E15" s="55"/>
      <c r="F15" s="55"/>
      <c r="G15" s="55"/>
      <c r="H15" s="55"/>
    </row>
    <row r="16" spans="1:8" s="5" customFormat="1" x14ac:dyDescent="0.3">
      <c r="A16" s="56" t="s">
        <v>127</v>
      </c>
      <c r="B16" s="54"/>
      <c r="C16" s="55"/>
      <c r="D16" s="55"/>
      <c r="E16" s="55"/>
      <c r="F16" s="55"/>
      <c r="G16" s="55"/>
      <c r="H16" s="55"/>
    </row>
    <row r="17" spans="1:8" s="5" customFormat="1" x14ac:dyDescent="0.3">
      <c r="A17" s="56" t="s">
        <v>128</v>
      </c>
      <c r="B17" s="54"/>
      <c r="C17" s="55"/>
      <c r="D17" s="55"/>
      <c r="E17" s="55"/>
      <c r="F17" s="55"/>
      <c r="G17" s="55"/>
      <c r="H17" s="55"/>
    </row>
    <row r="18" spans="1:8" s="5" customFormat="1" x14ac:dyDescent="0.3">
      <c r="A18" s="56" t="s">
        <v>129</v>
      </c>
      <c r="B18" s="54"/>
      <c r="C18" s="55"/>
      <c r="D18" s="55"/>
      <c r="E18" s="55"/>
      <c r="F18" s="55"/>
      <c r="G18" s="55"/>
      <c r="H18" s="55"/>
    </row>
    <row r="19" spans="1:8" s="5" customFormat="1" x14ac:dyDescent="0.3">
      <c r="A19" s="56" t="s">
        <v>130</v>
      </c>
      <c r="B19" s="54"/>
      <c r="C19" s="55"/>
      <c r="D19" s="55"/>
      <c r="E19" s="55"/>
      <c r="F19" s="55"/>
      <c r="G19" s="55"/>
      <c r="H19" s="55"/>
    </row>
    <row r="20" spans="1:8" s="5" customFormat="1" x14ac:dyDescent="0.3">
      <c r="A20" s="56" t="s">
        <v>131</v>
      </c>
      <c r="B20" s="54"/>
      <c r="C20" s="55"/>
      <c r="D20" s="55"/>
      <c r="E20" s="55"/>
      <c r="F20" s="55"/>
      <c r="G20" s="55"/>
      <c r="H20" s="55"/>
    </row>
    <row r="21" spans="1:8" s="5" customFormat="1" x14ac:dyDescent="0.3">
      <c r="A21" s="56" t="s">
        <v>132</v>
      </c>
      <c r="B21" s="54"/>
      <c r="C21" s="55"/>
      <c r="D21" s="55"/>
      <c r="E21" s="55"/>
      <c r="F21" s="55"/>
      <c r="G21" s="55"/>
      <c r="H21" s="55"/>
    </row>
    <row r="22" spans="1:8" s="5" customFormat="1" x14ac:dyDescent="0.3">
      <c r="A22" s="55" t="s">
        <v>133</v>
      </c>
      <c r="B22" s="54"/>
      <c r="C22" s="55"/>
      <c r="D22" s="55"/>
      <c r="E22" s="55"/>
      <c r="F22" s="55"/>
      <c r="G22" s="55"/>
      <c r="H22" s="55"/>
    </row>
    <row r="23" spans="1:8" s="5" customFormat="1" x14ac:dyDescent="0.3">
      <c r="A23" s="55" t="s">
        <v>134</v>
      </c>
      <c r="B23" s="54"/>
      <c r="C23" s="55"/>
      <c r="D23" s="55"/>
      <c r="E23" s="55"/>
      <c r="F23" s="55"/>
      <c r="G23" s="55"/>
      <c r="H23" s="55"/>
    </row>
    <row r="24" spans="1:8" s="5" customFormat="1" x14ac:dyDescent="0.3">
      <c r="A24" s="55" t="s">
        <v>135</v>
      </c>
      <c r="B24" s="54"/>
      <c r="C24" s="55"/>
      <c r="D24" s="55"/>
      <c r="E24" s="55"/>
      <c r="F24" s="55"/>
      <c r="G24" s="55"/>
      <c r="H24" s="55"/>
    </row>
    <row r="25" spans="1:8" s="5" customFormat="1" x14ac:dyDescent="0.3">
      <c r="A25" s="55" t="s">
        <v>136</v>
      </c>
      <c r="B25" s="54"/>
      <c r="C25" s="55"/>
      <c r="D25" s="55"/>
      <c r="E25" s="55"/>
      <c r="F25" s="55"/>
      <c r="G25" s="55"/>
      <c r="H25" s="55"/>
    </row>
    <row r="26" spans="1:8" s="5" customFormat="1" x14ac:dyDescent="0.3">
      <c r="A26" s="55" t="s">
        <v>137</v>
      </c>
      <c r="B26" s="54"/>
      <c r="C26" s="55"/>
      <c r="D26" s="55"/>
      <c r="E26" s="55"/>
      <c r="F26" s="55"/>
      <c r="G26" s="55"/>
      <c r="H26" s="55"/>
    </row>
    <row r="27" spans="1:8" s="5" customFormat="1" x14ac:dyDescent="0.3">
      <c r="A27" s="55" t="s">
        <v>138</v>
      </c>
      <c r="B27" s="54"/>
      <c r="C27" s="55"/>
      <c r="D27" s="55"/>
      <c r="E27" s="55"/>
      <c r="F27" s="55"/>
      <c r="G27" s="55"/>
      <c r="H27" s="55"/>
    </row>
    <row r="28" spans="1:8" s="5" customFormat="1" x14ac:dyDescent="0.3">
      <c r="A28" s="55" t="s">
        <v>139</v>
      </c>
      <c r="B28" s="54"/>
      <c r="C28" s="55"/>
      <c r="D28" s="55"/>
      <c r="E28" s="55"/>
      <c r="F28" s="55"/>
      <c r="G28" s="55"/>
      <c r="H28" s="55"/>
    </row>
    <row r="29" spans="1:8" s="5" customFormat="1" x14ac:dyDescent="0.3">
      <c r="A29" s="55"/>
      <c r="B29" s="54"/>
      <c r="C29" s="55"/>
      <c r="D29" s="55"/>
      <c r="E29" s="55"/>
      <c r="F29" s="55"/>
      <c r="G29" s="55"/>
      <c r="H29" s="55"/>
    </row>
    <row r="30" spans="1:8" s="5" customFormat="1" x14ac:dyDescent="0.3">
      <c r="A30" s="55"/>
      <c r="B30" s="54"/>
      <c r="C30" s="55"/>
      <c r="D30" s="55"/>
      <c r="E30" s="55"/>
      <c r="F30" s="55"/>
      <c r="G30" s="55"/>
      <c r="H30" s="55"/>
    </row>
    <row r="31" spans="1:8" s="5" customFormat="1" x14ac:dyDescent="0.3">
      <c r="A31" s="55"/>
      <c r="B31" s="54"/>
      <c r="C31" s="55"/>
      <c r="D31" s="55"/>
      <c r="E31" s="55"/>
      <c r="F31" s="55"/>
      <c r="G31" s="55"/>
      <c r="H31" s="55"/>
    </row>
    <row r="32" spans="1:8" s="5" customFormat="1" ht="28.8" x14ac:dyDescent="0.3">
      <c r="A32" s="57" t="s">
        <v>140</v>
      </c>
      <c r="B32" s="54"/>
      <c r="C32" s="55"/>
      <c r="D32" s="55"/>
      <c r="E32" s="55"/>
      <c r="F32" s="55"/>
      <c r="G32" s="55"/>
      <c r="H32" s="55"/>
    </row>
    <row r="33" spans="1:8" s="5" customFormat="1" x14ac:dyDescent="0.3">
      <c r="A33" s="55" t="s">
        <v>124</v>
      </c>
      <c r="B33" s="54"/>
      <c r="C33" s="55"/>
      <c r="D33" s="55"/>
      <c r="E33" s="55"/>
      <c r="F33" s="55"/>
      <c r="G33" s="55"/>
      <c r="H33" s="55"/>
    </row>
    <row r="34" spans="1:8" s="5" customFormat="1" x14ac:dyDescent="0.3">
      <c r="A34" s="55" t="s">
        <v>141</v>
      </c>
      <c r="B34" s="54"/>
      <c r="C34" s="55"/>
      <c r="D34" s="55"/>
      <c r="E34" s="55"/>
      <c r="F34" s="55"/>
      <c r="G34" s="55"/>
      <c r="H34" s="55"/>
    </row>
    <row r="35" spans="1:8" s="5" customFormat="1" x14ac:dyDescent="0.3">
      <c r="A35" s="55" t="s">
        <v>142</v>
      </c>
      <c r="B35" s="54"/>
      <c r="C35" s="55"/>
      <c r="D35" s="55"/>
      <c r="E35" s="55"/>
      <c r="F35" s="55"/>
      <c r="G35" s="55"/>
      <c r="H35" s="55"/>
    </row>
    <row r="36" spans="1:8" s="5" customFormat="1" x14ac:dyDescent="0.3">
      <c r="A36" s="55" t="s">
        <v>143</v>
      </c>
      <c r="B36" s="54"/>
      <c r="C36" s="55"/>
      <c r="D36" s="55"/>
      <c r="E36" s="55"/>
      <c r="F36" s="55"/>
      <c r="G36" s="55"/>
      <c r="H36" s="55"/>
    </row>
    <row r="37" spans="1:8" s="5" customFormat="1" x14ac:dyDescent="0.3">
      <c r="A37" s="55" t="s">
        <v>144</v>
      </c>
      <c r="B37" s="54"/>
      <c r="C37" s="55"/>
      <c r="D37" s="55"/>
      <c r="E37" s="55"/>
      <c r="F37" s="55"/>
      <c r="G37" s="55"/>
      <c r="H37" s="55"/>
    </row>
    <row r="38" spans="1:8" s="5" customFormat="1" x14ac:dyDescent="0.3">
      <c r="A38" s="55" t="s">
        <v>145</v>
      </c>
      <c r="B38" s="54"/>
      <c r="C38" s="55"/>
      <c r="D38" s="55"/>
      <c r="E38" s="55"/>
      <c r="F38" s="55"/>
      <c r="G38" s="55"/>
      <c r="H38" s="55"/>
    </row>
    <row r="39" spans="1:8" s="5" customFormat="1" x14ac:dyDescent="0.3">
      <c r="A39" s="55" t="s">
        <v>146</v>
      </c>
      <c r="B39" s="54"/>
      <c r="C39" s="55"/>
      <c r="D39" s="55"/>
      <c r="E39" s="55"/>
      <c r="F39" s="55"/>
      <c r="G39" s="55"/>
      <c r="H39" s="55"/>
    </row>
    <row r="40" spans="1:8" s="5" customFormat="1" x14ac:dyDescent="0.3">
      <c r="A40" s="55" t="s">
        <v>147</v>
      </c>
      <c r="B40" s="54"/>
      <c r="C40" s="55"/>
      <c r="D40" s="55"/>
      <c r="E40" s="55"/>
      <c r="F40" s="55"/>
      <c r="G40" s="55"/>
      <c r="H40" s="55"/>
    </row>
    <row r="41" spans="1:8" s="5" customFormat="1" x14ac:dyDescent="0.3">
      <c r="A41" s="55" t="s">
        <v>148</v>
      </c>
      <c r="B41" s="54"/>
      <c r="C41" s="55"/>
      <c r="D41" s="55"/>
      <c r="E41" s="55"/>
      <c r="F41" s="55"/>
      <c r="G41" s="55"/>
      <c r="H41" s="55"/>
    </row>
    <row r="42" spans="1:8" s="5" customFormat="1" x14ac:dyDescent="0.3">
      <c r="A42" s="55" t="s">
        <v>149</v>
      </c>
      <c r="B42" s="54"/>
      <c r="C42" s="55"/>
      <c r="D42" s="55"/>
      <c r="E42" s="55"/>
      <c r="F42" s="55"/>
      <c r="G42" s="55"/>
      <c r="H42" s="55"/>
    </row>
    <row r="43" spans="1:8" s="5" customFormat="1" x14ac:dyDescent="0.3">
      <c r="A43" s="55" t="s">
        <v>150</v>
      </c>
      <c r="B43" s="54"/>
      <c r="C43" s="55"/>
      <c r="D43" s="55"/>
      <c r="E43" s="55"/>
      <c r="F43" s="55"/>
      <c r="G43" s="55"/>
      <c r="H43" s="55"/>
    </row>
    <row r="44" spans="1:8" s="5" customFormat="1" x14ac:dyDescent="0.3">
      <c r="A44" s="55" t="s">
        <v>151</v>
      </c>
      <c r="B44" s="54"/>
      <c r="C44" s="55"/>
      <c r="D44" s="55"/>
      <c r="E44" s="55"/>
      <c r="F44" s="55"/>
      <c r="G44" s="55"/>
      <c r="H44" s="55"/>
    </row>
    <row r="45" spans="1:8" s="5" customFormat="1" x14ac:dyDescent="0.3">
      <c r="A45" s="55" t="s">
        <v>152</v>
      </c>
      <c r="B45" s="54"/>
      <c r="C45" s="55"/>
      <c r="D45" s="55"/>
      <c r="E45" s="55"/>
      <c r="F45" s="55"/>
      <c r="G45" s="55"/>
      <c r="H45" s="55"/>
    </row>
    <row r="46" spans="1:8" s="5" customFormat="1" x14ac:dyDescent="0.3">
      <c r="A46" s="55" t="s">
        <v>153</v>
      </c>
      <c r="B46" s="54"/>
      <c r="C46" s="55"/>
      <c r="D46" s="55"/>
      <c r="E46" s="55"/>
      <c r="F46" s="55"/>
      <c r="G46" s="55"/>
      <c r="H46" s="55"/>
    </row>
    <row r="47" spans="1:8" s="5" customFormat="1" x14ac:dyDescent="0.3">
      <c r="A47" s="55"/>
      <c r="B47" s="54"/>
      <c r="C47" s="55"/>
      <c r="D47" s="55"/>
      <c r="E47" s="55"/>
      <c r="F47" s="55"/>
      <c r="G47" s="55"/>
      <c r="H47" s="55"/>
    </row>
    <row r="48" spans="1:8" s="5" customFormat="1" x14ac:dyDescent="0.3">
      <c r="A48" s="55"/>
      <c r="B48" s="54"/>
      <c r="C48" s="55"/>
      <c r="D48" s="55"/>
      <c r="E48" s="55"/>
      <c r="F48" s="55"/>
      <c r="G48" s="55"/>
      <c r="H48" s="55"/>
    </row>
    <row r="49" spans="1:8" s="5" customFormat="1" ht="28.8" x14ac:dyDescent="0.3">
      <c r="A49" s="58" t="s">
        <v>154</v>
      </c>
      <c r="B49" s="54"/>
      <c r="C49" s="55"/>
      <c r="D49" s="55"/>
      <c r="E49" s="55"/>
      <c r="F49" s="55"/>
      <c r="G49" s="55"/>
      <c r="H49" s="55"/>
    </row>
    <row r="50" spans="1:8" s="5" customFormat="1" x14ac:dyDescent="0.3">
      <c r="A50" s="56" t="s">
        <v>155</v>
      </c>
      <c r="B50" s="54"/>
      <c r="C50" s="55"/>
      <c r="D50" s="55"/>
      <c r="E50" s="55"/>
      <c r="F50" s="55"/>
      <c r="G50" s="55"/>
      <c r="H50" s="55"/>
    </row>
    <row r="51" spans="1:8" s="5" customFormat="1" x14ac:dyDescent="0.3">
      <c r="A51" s="56" t="s">
        <v>156</v>
      </c>
      <c r="B51" s="54"/>
      <c r="C51" s="55"/>
      <c r="D51" s="55"/>
      <c r="E51" s="55"/>
      <c r="F51" s="55"/>
      <c r="G51" s="55"/>
      <c r="H51" s="55"/>
    </row>
    <row r="52" spans="1:8" s="5" customFormat="1" x14ac:dyDescent="0.3">
      <c r="A52" s="56" t="s">
        <v>157</v>
      </c>
      <c r="B52" s="54"/>
      <c r="C52" s="55"/>
      <c r="D52" s="55"/>
      <c r="E52" s="55"/>
      <c r="F52" s="55"/>
      <c r="G52" s="55"/>
      <c r="H52" s="55"/>
    </row>
    <row r="53" spans="1:8" s="5" customFormat="1" x14ac:dyDescent="0.3">
      <c r="A53" s="55" t="s">
        <v>158</v>
      </c>
      <c r="B53" s="54"/>
      <c r="C53" s="55"/>
      <c r="D53" s="55"/>
      <c r="E53" s="55"/>
      <c r="F53" s="55"/>
      <c r="G53" s="55"/>
      <c r="H53" s="55"/>
    </row>
    <row r="54" spans="1:8" s="5" customFormat="1" x14ac:dyDescent="0.3">
      <c r="A54" s="55" t="s">
        <v>159</v>
      </c>
      <c r="B54" s="54"/>
      <c r="C54" s="55"/>
      <c r="D54" s="55"/>
      <c r="E54" s="55"/>
      <c r="F54" s="55"/>
      <c r="G54" s="55"/>
      <c r="H54" s="55"/>
    </row>
    <row r="55" spans="1:8" s="5" customFormat="1" x14ac:dyDescent="0.3">
      <c r="A55" s="55" t="s">
        <v>160</v>
      </c>
      <c r="B55" s="54"/>
      <c r="C55" s="55"/>
      <c r="D55" s="55"/>
      <c r="E55" s="55"/>
      <c r="F55" s="55"/>
      <c r="G55" s="55"/>
      <c r="H55" s="55"/>
    </row>
    <row r="56" spans="1:8" s="5" customFormat="1" x14ac:dyDescent="0.3">
      <c r="A56" s="55"/>
      <c r="B56" s="54"/>
      <c r="C56" s="55"/>
      <c r="D56" s="55"/>
      <c r="E56" s="55"/>
      <c r="F56" s="55"/>
      <c r="G56" s="55"/>
      <c r="H56" s="55"/>
    </row>
    <row r="57" spans="1:8" ht="15" thickBot="1" x14ac:dyDescent="0.35">
      <c r="A57" s="14" t="s">
        <v>161</v>
      </c>
      <c r="B57" s="15">
        <f>SUBTOTAL(109,Table2[Total expenditure])</f>
        <v>0</v>
      </c>
      <c r="C57" s="15">
        <f>SUBTOTAL(109,Table2[Non Core Expenditure])</f>
        <v>0</v>
      </c>
      <c r="D57" s="15">
        <f>SUBTOTAL(109,Table2[Total Core Expenditure])</f>
        <v>0</v>
      </c>
      <c r="E57" s="15">
        <f>SUBTOTAL(109,Table2[Total UK/EEA Core Expenditure])</f>
        <v>0</v>
      </c>
      <c r="F57" s="15">
        <f>SUM(Table2[Total Non UK/EEA Core Expenditure])</f>
        <v>0</v>
      </c>
      <c r="G57" s="15">
        <f>SUM(Table2[[Apportionment basis ]])</f>
        <v>0</v>
      </c>
      <c r="H57" s="16"/>
    </row>
    <row r="58" spans="1:8" s="5" customFormat="1" x14ac:dyDescent="0.3">
      <c r="A58" s="45" t="s">
        <v>162</v>
      </c>
      <c r="B58" s="59"/>
      <c r="C58" s="40"/>
      <c r="D58" s="40"/>
      <c r="E58" s="60"/>
      <c r="F58" s="40"/>
      <c r="G58" s="40"/>
      <c r="H58" s="52"/>
    </row>
    <row r="59" spans="1:8" x14ac:dyDescent="0.3">
      <c r="A59" s="17" t="s">
        <v>161</v>
      </c>
      <c r="B59" s="18">
        <f>Table2[[#Totals],[Total expenditure]]-B58</f>
        <v>0</v>
      </c>
      <c r="C59" s="18">
        <f>Table2[[#Totals],[Non Core Expenditure]]-C58</f>
        <v>0</v>
      </c>
      <c r="D59" s="18">
        <f>Table2[[#Totals],[Total Core Expenditure]]-D58</f>
        <v>0</v>
      </c>
      <c r="E59" s="18">
        <f>Table2[[#Totals],[Total UK/EEA Core Expenditure]]-E58</f>
        <v>0</v>
      </c>
      <c r="F59" s="18">
        <f>Table2[[#Totals],[Total Non UK/EEA Core Expenditure]]-F58</f>
        <v>0</v>
      </c>
      <c r="G59" s="18">
        <f>Table2[[#Totals],[Apportionment basis ]]-G58</f>
        <v>0</v>
      </c>
      <c r="H59" s="18"/>
    </row>
    <row r="60" spans="1:8" x14ac:dyDescent="0.3">
      <c r="A60" s="6" t="s">
        <v>163</v>
      </c>
    </row>
    <row r="61" spans="1:8" x14ac:dyDescent="0.3">
      <c r="A61" s="6" t="s">
        <v>164</v>
      </c>
    </row>
    <row r="62" spans="1:8" x14ac:dyDescent="0.3">
      <c r="A62" s="6" t="s">
        <v>165</v>
      </c>
    </row>
    <row r="117" spans="1:1" x14ac:dyDescent="0.3">
      <c r="A117" s="19"/>
    </row>
  </sheetData>
  <sheetProtection algorithmName="SHA-512" hashValue="TEd5otnfbToqZntXixFMLhXmfsM7oB8OxYTvMmjBxmrjAki6+doeIrmPrTE2WjyvV6IlHlXyxugTQA5fc1YhAA==" saltValue="5Y48aQ6c1tNEujtWIq7CUw==" spinCount="100000" sheet="1" objects="1" scenarios="1" insertColumns="0" insertRows="0"/>
  <conditionalFormatting sqref="B57">
    <cfRule type="cellIs" dxfId="25" priority="2" operator="notEqual">
      <formula>$B$1</formula>
    </cfRule>
  </conditionalFormatting>
  <conditionalFormatting sqref="D57">
    <cfRule type="cellIs" dxfId="24" priority="1" operator="notEqual">
      <formula>$E$1</formula>
    </cfRule>
  </conditionalFormatting>
  <hyperlinks>
    <hyperlink ref="C5" r:id="rId1" xr:uid="{00000000-0004-0000-0400-000000000000}"/>
  </hyperlinks>
  <pageMargins left="0.7" right="0.7" top="0.75" bottom="0.75" header="0.3" footer="0.3"/>
  <pageSetup paperSize="9" scale="42" orientation="landscape" r:id="rId2"/>
  <headerFooter>
    <oddFooter>&amp;C&amp;1#&amp;"Calibri"&amp;10&amp;K000000OFFICIAL</oddFooter>
  </headerFooter>
  <drawing r:id="rId3"/>
  <tableParts count="2">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50E8E2BB23E2A4AA4EA2615525F2B5A" ma:contentTypeVersion="8" ma:contentTypeDescription="Create a new document." ma:contentTypeScope="" ma:versionID="faf6ce0b471c2bc8070abc50707ce808">
  <xsd:schema xmlns:xsd="http://www.w3.org/2001/XMLSchema" xmlns:xs="http://www.w3.org/2001/XMLSchema" xmlns:p="http://schemas.microsoft.com/office/2006/metadata/properties" xmlns:ns2="2e4bfe8b-ef84-4e47-853e-31313f64a53a" xmlns:ns3="7058508a-d375-4a1e-a567-7dd1bee321db" targetNamespace="http://schemas.microsoft.com/office/2006/metadata/properties" ma:root="true" ma:fieldsID="05a7eebf91a8b30bc57d75cce2ce92d5" ns2:_="" ns3:_="">
    <xsd:import namespace="2e4bfe8b-ef84-4e47-853e-31313f64a53a"/>
    <xsd:import namespace="7058508a-d375-4a1e-a567-7dd1bee321d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4bfe8b-ef84-4e47-853e-31313f64a5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58508a-d375-4a1e-a567-7dd1bee321d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DEF441-1FC8-435E-AF60-E1347535D48D}"/>
</file>

<file path=customXml/itemProps2.xml><?xml version="1.0" encoding="utf-8"?>
<ds:datastoreItem xmlns:ds="http://schemas.openxmlformats.org/officeDocument/2006/customXml" ds:itemID="{C6A2D1D8-6EDC-464E-BB1C-194E0E80EEEB}">
  <ds:schemaRefs>
    <ds:schemaRef ds:uri="http://schemas.microsoft.com/sharepoint/v3/contenttype/forms"/>
  </ds:schemaRefs>
</ds:datastoreItem>
</file>

<file path=customXml/itemProps3.xml><?xml version="1.0" encoding="utf-8"?>
<ds:datastoreItem xmlns:ds="http://schemas.openxmlformats.org/officeDocument/2006/customXml" ds:itemID="{AFD92D31-A5A2-4127-86E0-785EAA7B35DA}">
  <ds:schemaRefs>
    <ds:schemaRef ds:uri="http://schemas.microsoft.com/office/infopath/2007/PartnerControls"/>
    <ds:schemaRef ds:uri="http://purl.org/dc/elements/1.1/"/>
    <ds:schemaRef ds:uri="2e4bfe8b-ef84-4e47-853e-31313f64a53a"/>
    <ds:schemaRef ds:uri="http://purl.org/dc/terms/"/>
    <ds:schemaRef ds:uri="http://schemas.openxmlformats.org/package/2006/metadata/core-properties"/>
    <ds:schemaRef ds:uri="http://purl.org/dc/dcmitype/"/>
    <ds:schemaRef ds:uri="http://schemas.microsoft.com/office/2006/documentManagement/types"/>
    <ds:schemaRef ds:uri="7058508a-d375-4a1e-a567-7dd1bee321db"/>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Orchestra Tax Relief Stencil</vt:lpstr>
      <vt:lpstr>Elections</vt:lpstr>
      <vt:lpstr>Orchestra TR Computation</vt:lpstr>
      <vt:lpstr>Orchestra Expenditure Breakdown</vt:lpstr>
      <vt:lpstr>'Orchestra Expenditure Breakdown'!Print_Area</vt:lpstr>
      <vt:lpstr>'Orchestra Tax Relief Stencil'!Print_Area</vt:lpstr>
    </vt:vector>
  </TitlesOfParts>
  <Manager/>
  <Company>HM Revenue and Customs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Atkins</dc:creator>
  <cp:keywords/>
  <dc:description/>
  <cp:lastModifiedBy>Williams, Alice (COD TSP - CS&amp;TD)</cp:lastModifiedBy>
  <cp:revision/>
  <dcterms:created xsi:type="dcterms:W3CDTF">2017-06-16T09:27:03Z</dcterms:created>
  <dcterms:modified xsi:type="dcterms:W3CDTF">2024-01-26T13:41:27Z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0x010100350E8E2BB23E2A4AA4EA2615525F2B5A</vt:lpwstr>
  </property>
  <property fmtid="{D5CDD505-2E9C-101B-9397-08002B2CF9AE}" pid="3" name="Order">
    <vt:r8>14600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MSIP_Label_f9af038e-07b4-4369-a678-c835687cb272_Enabled">
    <vt:lpwstr>true</vt:lpwstr>
  </property>
  <property fmtid="{D5CDD505-2E9C-101B-9397-08002B2CF9AE}" pid="11" name="MSIP_Label_f9af038e-07b4-4369-a678-c835687cb272_SetDate">
    <vt:lpwstr>2022-02-09T15:42:25Z</vt:lpwstr>
  </property>
  <property fmtid="{D5CDD505-2E9C-101B-9397-08002B2CF9AE}" pid="12" name="MSIP_Label_f9af038e-07b4-4369-a678-c835687cb272_Method">
    <vt:lpwstr>Standard</vt:lpwstr>
  </property>
  <property fmtid="{D5CDD505-2E9C-101B-9397-08002B2CF9AE}" pid="13" name="MSIP_Label_f9af038e-07b4-4369-a678-c835687cb272_Name">
    <vt:lpwstr>OFFICIAL</vt:lpwstr>
  </property>
  <property fmtid="{D5CDD505-2E9C-101B-9397-08002B2CF9AE}" pid="14" name="MSIP_Label_f9af038e-07b4-4369-a678-c835687cb272_SiteId">
    <vt:lpwstr>ac52f73c-fd1a-4a9a-8e7a-4a248f3139e1</vt:lpwstr>
  </property>
  <property fmtid="{D5CDD505-2E9C-101B-9397-08002B2CF9AE}" pid="15" name="MSIP_Label_f9af038e-07b4-4369-a678-c835687cb272_ActionId">
    <vt:lpwstr>33df8f48-bed2-4fa1-b7d8-380c73d5885f</vt:lpwstr>
  </property>
  <property fmtid="{D5CDD505-2E9C-101B-9397-08002B2CF9AE}" pid="16" name="MSIP_Label_f9af038e-07b4-4369-a678-c835687cb272_ContentBits">
    <vt:lpwstr>2</vt:lpwstr>
  </property>
  <property fmtid="{D5CDD505-2E9C-101B-9397-08002B2CF9AE}" pid="17" name="MediaServiceImageTags">
    <vt:lpwstr/>
  </property>
</Properties>
</file>