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mc:AlternateContent xmlns:mc="http://schemas.openxmlformats.org/markup-compatibility/2006">
    <mc:Choice Requires="x15">
      <x15ac:absPath xmlns:x15ac="http://schemas.microsoft.com/office/spreadsheetml/2010/11/ac" url="C:\Users\7209376\Downloads\"/>
    </mc:Choice>
  </mc:AlternateContent>
  <xr:revisionPtr revIDLastSave="0" documentId="13_ncr:1_{58066786-7478-40EC-858B-F6D5F6B26396}" xr6:coauthVersionLast="47" xr6:coauthVersionMax="47" xr10:uidLastSave="{00000000-0000-0000-0000-000000000000}"/>
  <bookViews>
    <workbookView xWindow="-120" yWindow="-120" windowWidth="29040" windowHeight="15840" firstSheet="1" activeTab="1" xr2:uid="{00000000-000D-0000-FFFF-FFFF00000000}"/>
  </bookViews>
  <sheets>
    <sheet name="M&amp;G Tax Relief Stencil" sheetId="2" r:id="rId1"/>
    <sheet name="M&amp;G TR Computation Stencil" sheetId="7" r:id="rId2"/>
    <sheet name="M&amp;G Expenditure Breakdown" sheetId="4" r:id="rId3"/>
  </sheets>
  <externalReferences>
    <externalReference r:id="rId4"/>
  </externalReferences>
  <definedNames>
    <definedName name="_xlnm._FilterDatabase" localSheetId="2" hidden="1">'M&amp;G Expenditure Breakdown'!#REF!</definedName>
    <definedName name="Conditions" localSheetId="1">'[1]Theatre Expenditure Breakdown'!#REF!</definedName>
    <definedName name="Conditions">'M&amp;G Expenditure Breakdown'!#REF!</definedName>
    <definedName name="_xlnm.Print_Area" localSheetId="2">'M&amp;G Expenditure Breakdown'!$A$1:$H$57</definedName>
    <definedName name="_xlnm.Print_Area" localSheetId="0">'M&amp;G Tax Relief Stencil'!$A$1:$I$10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 i="7" l="1"/>
  <c r="D24" i="7"/>
  <c r="E24" i="7"/>
  <c r="H47" i="7"/>
  <c r="G47" i="7"/>
  <c r="F47" i="7"/>
  <c r="E47" i="7"/>
  <c r="D47" i="7"/>
  <c r="H46" i="7"/>
  <c r="G46" i="7"/>
  <c r="F46" i="7"/>
  <c r="E46" i="7"/>
  <c r="D46" i="7"/>
  <c r="H45" i="7"/>
  <c r="H48" i="7" s="1"/>
  <c r="G45" i="7"/>
  <c r="G48" i="7" s="1"/>
  <c r="F45" i="7"/>
  <c r="F48" i="7" s="1"/>
  <c r="E45" i="7"/>
  <c r="E48" i="7" s="1"/>
  <c r="D45" i="7"/>
  <c r="D48" i="7" s="1"/>
  <c r="E15" i="7" l="1"/>
  <c r="F15" i="7"/>
  <c r="F42" i="7"/>
  <c r="G42" i="7" s="1"/>
  <c r="H42" i="7" s="1"/>
  <c r="H37" i="7"/>
  <c r="G37" i="7"/>
  <c r="H38" i="7" s="1"/>
  <c r="F37" i="7"/>
  <c r="E37" i="7"/>
  <c r="D37" i="7"/>
  <c r="D39" i="7" s="1"/>
  <c r="D35" i="7"/>
  <c r="H34" i="7"/>
  <c r="H35" i="7" s="1"/>
  <c r="G34" i="7"/>
  <c r="G35" i="7" s="1"/>
  <c r="F34" i="7"/>
  <c r="F35" i="7" s="1"/>
  <c r="E34" i="7"/>
  <c r="E35" i="7" s="1"/>
  <c r="H24" i="7"/>
  <c r="H30" i="7" s="1"/>
  <c r="G24" i="7"/>
  <c r="G30" i="7" s="1"/>
  <c r="F24" i="7"/>
  <c r="F30" i="7" s="1"/>
  <c r="E25" i="7"/>
  <c r="E26" i="7" s="1"/>
  <c r="D30" i="7"/>
  <c r="H15" i="7"/>
  <c r="G15" i="7"/>
  <c r="D15" i="7"/>
  <c r="D17" i="7" s="1"/>
  <c r="E16" i="7" s="1"/>
  <c r="D14" i="7"/>
  <c r="F46" i="4"/>
  <c r="G46" i="4"/>
  <c r="E13" i="7" l="1"/>
  <c r="E14" i="7" s="1"/>
  <c r="E38" i="7"/>
  <c r="E39" i="7" s="1"/>
  <c r="D19" i="7"/>
  <c r="H39" i="7"/>
  <c r="H25" i="7"/>
  <c r="H26" i="7" s="1"/>
  <c r="E30" i="7"/>
  <c r="F31" i="7" s="1"/>
  <c r="F32" i="7" s="1"/>
  <c r="F36" i="7" s="1"/>
  <c r="D25" i="7"/>
  <c r="D26" i="7" s="1"/>
  <c r="D28" i="7" s="1"/>
  <c r="G31" i="7"/>
  <c r="G32" i="7" s="1"/>
  <c r="G36" i="7" s="1"/>
  <c r="E31" i="7"/>
  <c r="D32" i="7"/>
  <c r="D36" i="7" s="1"/>
  <c r="H31" i="7"/>
  <c r="H32" i="7" s="1"/>
  <c r="H36" i="7" s="1"/>
  <c r="F27" i="7"/>
  <c r="F25" i="7"/>
  <c r="F26" i="7" s="1"/>
  <c r="F38" i="7"/>
  <c r="F39" i="7" s="1"/>
  <c r="G25" i="7"/>
  <c r="G26" i="7" s="1"/>
  <c r="G38" i="7"/>
  <c r="G39" i="7" s="1"/>
  <c r="F13" i="7" l="1"/>
  <c r="F14" i="7" s="1"/>
  <c r="G13" i="7" s="1"/>
  <c r="G14" i="7" s="1"/>
  <c r="H13" i="7" s="1"/>
  <c r="H14" i="7" s="1"/>
  <c r="D29" i="7"/>
  <c r="D41" i="7" s="1"/>
  <c r="E32" i="7"/>
  <c r="E36" i="7" s="1"/>
  <c r="E27" i="7"/>
  <c r="E28" i="7" s="1"/>
  <c r="F28" i="7"/>
  <c r="G27" i="7"/>
  <c r="G28" i="7" s="1"/>
  <c r="H27" i="7"/>
  <c r="H28" i="7" s="1"/>
  <c r="E17" i="7"/>
  <c r="E19" i="7" s="1"/>
  <c r="E29" i="7" l="1"/>
  <c r="E41" i="7" s="1"/>
  <c r="E43" i="7" s="1"/>
  <c r="F16" i="7"/>
  <c r="F17" i="7" l="1"/>
  <c r="F19" i="7" s="1"/>
  <c r="F29" i="7" s="1"/>
  <c r="F41" i="7" s="1"/>
  <c r="F43" i="7" s="1"/>
  <c r="G16" i="7" l="1"/>
  <c r="G17" i="7" l="1"/>
  <c r="G19" i="7" s="1"/>
  <c r="G29" i="7" s="1"/>
  <c r="G41" i="7" s="1"/>
  <c r="G43" i="7" s="1"/>
  <c r="H16" i="7" l="1"/>
  <c r="H17" i="7" s="1"/>
  <c r="H19" i="7" s="1"/>
  <c r="H29" i="7" s="1"/>
  <c r="H41" i="7" s="1"/>
  <c r="H43" i="7" s="1"/>
  <c r="B46" i="4"/>
  <c r="B48" i="4" s="1"/>
  <c r="C46" i="4"/>
  <c r="C48" i="4" s="1"/>
  <c r="D46" i="4"/>
  <c r="B1" i="4" s="1"/>
  <c r="E46" i="4"/>
  <c r="F48" i="4"/>
  <c r="G48" i="4"/>
  <c r="E1" i="4" l="1"/>
  <c r="E48" i="4"/>
  <c r="D48" i="4"/>
</calcChain>
</file>

<file path=xl/sharedStrings.xml><?xml version="1.0" encoding="utf-8"?>
<sst xmlns="http://schemas.openxmlformats.org/spreadsheetml/2006/main" count="204" uniqueCount="191">
  <si>
    <t>Museums &amp; Galleries Tax Relief Stencil</t>
  </si>
  <si>
    <t>Production name</t>
  </si>
  <si>
    <t>Production Period</t>
  </si>
  <si>
    <t>Accounting Period</t>
  </si>
  <si>
    <t>Release date</t>
  </si>
  <si>
    <t>The Computation &amp; Expenditure Breakdown stencils are designed to help you make your claim and provide the level of detail HMRC require to accurately review the claim in a timely manner.</t>
  </si>
  <si>
    <t>The Computation Stencil requires entries into column D and has explanatory and calculation notes in column I.</t>
  </si>
  <si>
    <t>In the Expenditure Breakdown Stencil please complete the cost headings included in your claim in Column A. Enter the total expenditure in Column B and show your treatment of these costs and any apportionments in the rest of the table. If you have any comments please enter them in column H.</t>
  </si>
  <si>
    <t>Please complete the computation and expenditure breakdown for each production</t>
  </si>
  <si>
    <t xml:space="preserve">Please be aware this document is provided as an aide to ensure you provide sufficient information and to help your claim to be processed quickly. However we may still contact you if HMRC have any queries regarding the claim. </t>
  </si>
  <si>
    <t>The claim for Creative tax relief is self assessment and you should ensure that it is accurate.</t>
  </si>
  <si>
    <t>https://www.gov.uk/guidance/corporation-tax-creative-industry-tax-reliefs for further guidance</t>
  </si>
  <si>
    <t>Production Company Name</t>
  </si>
  <si>
    <t>Primary or Secondary Company</t>
  </si>
  <si>
    <t>Name of Exhibition</t>
  </si>
  <si>
    <t>Touring Or Non-touring Production</t>
  </si>
  <si>
    <t>Accounting period start date</t>
  </si>
  <si>
    <t>Accounting period end (APE)</t>
  </si>
  <si>
    <t>Production Phase Start Date (required for additional relief claim)</t>
  </si>
  <si>
    <t>Core expenditure excludes amounts unapid within 4 months of the APE</t>
  </si>
  <si>
    <t>Period 1</t>
  </si>
  <si>
    <t>Period 2</t>
  </si>
  <si>
    <t>Period 3</t>
  </si>
  <si>
    <t>Period 4</t>
  </si>
  <si>
    <t>Period 5</t>
  </si>
  <si>
    <t>Ref</t>
  </si>
  <si>
    <t>Computation of taxable profits and Museums &amp; Galleries tax relief</t>
  </si>
  <si>
    <t>£</t>
  </si>
  <si>
    <t>Notes</t>
  </si>
  <si>
    <t>Taxable profit before
additional deduction</t>
  </si>
  <si>
    <t>TP1</t>
  </si>
  <si>
    <t>Estimated total income from the Exhibition</t>
  </si>
  <si>
    <t>TP2</t>
  </si>
  <si>
    <t>Estimated total cost of the Exhibition</t>
  </si>
  <si>
    <t>TP3</t>
  </si>
  <si>
    <t>Costs incurred (and represented in work in progress) to date</t>
  </si>
  <si>
    <t>TP4</t>
  </si>
  <si>
    <t>Total costs incurred (and represented in work in progress) at end of previous period</t>
  </si>
  <si>
    <t>TP5</t>
  </si>
  <si>
    <t>Costs brought into account for current period</t>
  </si>
  <si>
    <t>TP3 minus TP4</t>
  </si>
  <si>
    <t>TP6</t>
  </si>
  <si>
    <t>Proportion of estimated total income treated as earned at end of current period</t>
  </si>
  <si>
    <t>TP3/TP2 multiplied by TP1</t>
  </si>
  <si>
    <t>TP7</t>
  </si>
  <si>
    <t>Proportion of estimated total income treated as earned at end of previous period</t>
  </si>
  <si>
    <t>TP8</t>
  </si>
  <si>
    <t>Income brought into account for current period</t>
  </si>
  <si>
    <t>TP6 minus TP7</t>
  </si>
  <si>
    <t>TP9</t>
  </si>
  <si>
    <t>Net corporation tax adjustments</t>
  </si>
  <si>
    <t>Enter net addition as positive &amp; net deduction as negative</t>
  </si>
  <si>
    <t>TP10</t>
  </si>
  <si>
    <t>Profit/loss of current period (before additional deduction)</t>
  </si>
  <si>
    <t>TP8 minus TP5 plus TP9; if loss enter as minus figure</t>
  </si>
  <si>
    <t>Additional deduction and taxable profit after additional deduction</t>
  </si>
  <si>
    <t>AD1</t>
  </si>
  <si>
    <t>Planned or final total core expenditure</t>
  </si>
  <si>
    <t>AD2</t>
  </si>
  <si>
    <t>Planned or final total UK or EEA core expenditure</t>
  </si>
  <si>
    <t>AD3</t>
  </si>
  <si>
    <t>Uk or EEA core expenditure incurred to date</t>
  </si>
  <si>
    <t>AD4</t>
  </si>
  <si>
    <t>Non-UK or EEA core expenditure incurred to date</t>
  </si>
  <si>
    <t>AD5</t>
  </si>
  <si>
    <t>Total core expenditure incurred to date</t>
  </si>
  <si>
    <t>AD3 plus AD4</t>
  </si>
  <si>
    <t>AD6</t>
  </si>
  <si>
    <t>80% of total core expenditure incurred to date</t>
  </si>
  <si>
    <t>AD5 multipled by 80%</t>
  </si>
  <si>
    <t>AD7</t>
  </si>
  <si>
    <t>Enhanceable expenditure incurred to date</t>
  </si>
  <si>
    <t>Lesser of AD3 and AD6</t>
  </si>
  <si>
    <t>AD8</t>
  </si>
  <si>
    <t>Enhanceable expenditure incurred at end of previous period</t>
  </si>
  <si>
    <t>AD9</t>
  </si>
  <si>
    <t>Additional deduction</t>
  </si>
  <si>
    <t>AD7 minus AD8</t>
  </si>
  <si>
    <t>AD10</t>
  </si>
  <si>
    <t>Profit/loss of current period (after additional deduction)</t>
  </si>
  <si>
    <t>TP10 minus AD9; if loss enter as minus figure</t>
  </si>
  <si>
    <t>Totals for current period</t>
  </si>
  <si>
    <t>CP1</t>
  </si>
  <si>
    <t>CP2</t>
  </si>
  <si>
    <t>Total core expenditure at end of previous period</t>
  </si>
  <si>
    <t>CP3</t>
  </si>
  <si>
    <t>Core expenditure brought into account for current period</t>
  </si>
  <si>
    <t>CP1 minus CP2</t>
  </si>
  <si>
    <t>CP4</t>
  </si>
  <si>
    <t>Total non-core expenditure incurred to date</t>
  </si>
  <si>
    <t>CP5</t>
  </si>
  <si>
    <t>Total non-core expenditure at end of previous period</t>
  </si>
  <si>
    <t>CP6</t>
  </si>
  <si>
    <t>Non-core expenditure brought into account for current period</t>
  </si>
  <si>
    <t>CP4 minus CP5</t>
  </si>
  <si>
    <t>CP7</t>
  </si>
  <si>
    <t>Total expenditure brought into account for current period</t>
  </si>
  <si>
    <t>CP3 plus CP6</t>
  </si>
  <si>
    <t>CP8</t>
  </si>
  <si>
    <t>UK or EEA core expenditure incurred to date</t>
  </si>
  <si>
    <t>CP9</t>
  </si>
  <si>
    <t>UK or EEA core expenditure at end of previous period</t>
  </si>
  <si>
    <t>CP10</t>
  </si>
  <si>
    <t>UK or EEA core expenditure brought into account for current period</t>
  </si>
  <si>
    <t>CP8 minus CP9</t>
  </si>
  <si>
    <t>Tax Credit</t>
  </si>
  <si>
    <t>TC1</t>
  </si>
  <si>
    <t>Relevant unused loss brought forward</t>
  </si>
  <si>
    <t>Enter as minus figure</t>
  </si>
  <si>
    <t>TC2</t>
  </si>
  <si>
    <t>Available loss before surrender</t>
  </si>
  <si>
    <t>(AD10 plus TC1) or nil, if result is not a minus figure</t>
  </si>
  <si>
    <t>TC3</t>
  </si>
  <si>
    <t>Total amount previously surrendered</t>
  </si>
  <si>
    <t>TC4</t>
  </si>
  <si>
    <t>Surrenderable loss</t>
  </si>
  <si>
    <t>Lesser of (AD7 minus TC3) and TC2, ignoring minus sign</t>
  </si>
  <si>
    <t>TC5</t>
  </si>
  <si>
    <t>Loss surrendered</t>
  </si>
  <si>
    <t>Up to a maximum of TC4; enter as positive figure</t>
  </si>
  <si>
    <t>TC6.1</t>
  </si>
  <si>
    <t xml:space="preserve">M&amp;G tax credit Production start date before 27/10/2021 </t>
  </si>
  <si>
    <t>25% of TC5 if Touring production, otherwise 20% of TC5</t>
  </si>
  <si>
    <t>TC6.2</t>
  </si>
  <si>
    <t>M&amp;G tax credit Productions between 27/10/21 and 31/03/2025</t>
  </si>
  <si>
    <t>50% of TC5 if Touring production, otherwise 45% of TC5</t>
  </si>
  <si>
    <t>TC6.3</t>
  </si>
  <si>
    <t>M&amp;G tax credit Productions from 01/04/2025</t>
  </si>
  <si>
    <t>45% of TC5 if Touring production, otherwise 40% of TC5</t>
  </si>
  <si>
    <t>TC6.4</t>
  </si>
  <si>
    <t>Claimable Tax Credit</t>
  </si>
  <si>
    <t>Rate Based on Productions start date</t>
  </si>
  <si>
    <t>NB 1</t>
  </si>
  <si>
    <t>You can find more information regarding how to calculate the relief here https://www.gov.uk/hmrc-internal-manuals/museums-and-galleries-exhibition-tax-relief/mgetr70000</t>
  </si>
  <si>
    <t>NB 2</t>
  </si>
  <si>
    <t>If your accounting period straddles 27/10/2021 or 01/04/2025, you should treat it as two notional accounting periods in this spreadsheet: the first up to that date and the second from that date.</t>
  </si>
  <si>
    <t>You should apportion expenditure between the two notional periods.</t>
  </si>
  <si>
    <t>NB 3</t>
  </si>
  <si>
    <t>If your company has unpaid amounts brought forward, they must receive tax credit at the rate that applied in the accounting period in which they were incurred. You may have to calculate this separately.</t>
  </si>
  <si>
    <t xml:space="preserve">TTR &amp; MGETR  </t>
  </si>
  <si>
    <t>Touring</t>
  </si>
  <si>
    <t>None Touring</t>
  </si>
  <si>
    <t>production phase date</t>
  </si>
  <si>
    <t>Accoutning Period</t>
  </si>
  <si>
    <t>Onward</t>
  </si>
  <si>
    <t>OTR</t>
  </si>
  <si>
    <t>Museums &amp; Galleries Relief Expenditure Breakdown Stencil</t>
  </si>
  <si>
    <t>Number of Touring venues</t>
  </si>
  <si>
    <t>Opening Date</t>
  </si>
  <si>
    <t>Total Income</t>
  </si>
  <si>
    <t>Income of which is a State Aid</t>
  </si>
  <si>
    <t>Please see https://www.gov.uk/hmrc-internal-manuals/museums-and-galleries-exhibition-tax-relief/mgetr60010 for further guidance</t>
  </si>
  <si>
    <t>Expenditure</t>
  </si>
  <si>
    <t>Total expenditure</t>
  </si>
  <si>
    <t>Non Core Expenditure</t>
  </si>
  <si>
    <t>Total Core Expenditure</t>
  </si>
  <si>
    <t>Total UK/EEA Core Expenditure</t>
  </si>
  <si>
    <t>Total Non UK/EEA Core Expenditure</t>
  </si>
  <si>
    <t xml:space="preserve">Apportionment basis </t>
  </si>
  <si>
    <t>Comments</t>
  </si>
  <si>
    <t>Development Stage- Pre Green Light</t>
  </si>
  <si>
    <t>Examples include:</t>
  </si>
  <si>
    <t>Initial Concept</t>
  </si>
  <si>
    <t>Feasibility</t>
  </si>
  <si>
    <t>Production/Installation</t>
  </si>
  <si>
    <t>Rent of exhibits</t>
  </si>
  <si>
    <t>Curator Fees</t>
  </si>
  <si>
    <t>Guides/interpreters (rehearsal phase)</t>
  </si>
  <si>
    <t xml:space="preserve">Infrastructure (as long as incurred specifically for exhibition) </t>
  </si>
  <si>
    <t>Security (production phase)</t>
  </si>
  <si>
    <t>Deinstallation</t>
  </si>
  <si>
    <t>Running Phase - Normally considered Non Core Expenditure</t>
  </si>
  <si>
    <t>Invigilation</t>
  </si>
  <si>
    <t>Guides/interpreters (running phase)</t>
  </si>
  <si>
    <t>security (running phase)</t>
  </si>
  <si>
    <t>Gifts</t>
  </si>
  <si>
    <t>Entertainment</t>
  </si>
  <si>
    <t>The following items are normally considered non core expenditure. Please provide comments otherwise</t>
  </si>
  <si>
    <t>Marketing</t>
  </si>
  <si>
    <t>Distribution</t>
  </si>
  <si>
    <t>Financing</t>
  </si>
  <si>
    <t>Publicity</t>
  </si>
  <si>
    <t>Accountancy - Making the claim and filing the return</t>
  </si>
  <si>
    <t>Purchasing exhibits - Capital expenditure</t>
  </si>
  <si>
    <t>Expenditure on Infrastructure</t>
  </si>
  <si>
    <t>Capital expenditure</t>
  </si>
  <si>
    <t>Total</t>
  </si>
  <si>
    <t>Minus Expenditure not paid 4 months after APE</t>
  </si>
  <si>
    <t>NB: Please note Total Core Expenditure + Total Non Core Expenditure should equal Total Expenditure. Please provide an explanation if this is not the case</t>
  </si>
  <si>
    <t>NB: Total Core Expenditure should equal Total EEA Core + Total Non EEA Core Expenditure</t>
  </si>
  <si>
    <t>NB: Expenditure not paid within 4 months of the accounting period end cannot be included in the claim.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</si>
</sst>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6"/>
      <color theme="1"/>
      <name val="Calibri"/>
      <family val="2"/>
      <scheme val="minor"/>
    </font>
    <font>
      <sz val="11"/>
      <color theme="0"/>
      <name val="Calibri"/>
      <family val="2"/>
      <scheme val="minor"/>
    </font>
    <font>
      <sz val="12"/>
      <color theme="1"/>
      <name val="Calibri"/>
      <family val="2"/>
      <scheme val="minor"/>
    </font>
    <font>
      <u/>
      <sz val="11"/>
      <color theme="10"/>
      <name val="Calibri"/>
      <family val="2"/>
      <scheme val="minor"/>
    </font>
    <font>
      <sz val="12"/>
      <color rgb="FFFF0000"/>
      <name val="Calibri"/>
      <family val="2"/>
      <scheme val="minor"/>
    </font>
    <font>
      <sz val="12"/>
      <name val="Calibri"/>
      <family val="2"/>
      <scheme val="minor"/>
    </font>
    <font>
      <b/>
      <sz val="12"/>
      <color theme="1"/>
      <name val="Calibri"/>
      <family val="2"/>
      <scheme val="minor"/>
    </font>
    <font>
      <u/>
      <sz val="12"/>
      <color theme="1"/>
      <name val="Calibri"/>
      <family val="2"/>
      <scheme val="minor"/>
    </font>
    <font>
      <u/>
      <sz val="12"/>
      <color theme="10"/>
      <name val="Calibri"/>
      <family val="2"/>
      <scheme val="minor"/>
    </font>
    <font>
      <b/>
      <sz val="12"/>
      <name val="Calibri"/>
      <family val="2"/>
      <scheme val="minor"/>
    </font>
    <font>
      <u/>
      <sz val="11"/>
      <color theme="11"/>
      <name val="Calibri"/>
      <family val="2"/>
      <scheme val="minor"/>
    </font>
    <font>
      <b/>
      <u/>
      <sz val="12"/>
      <name val="Calibri"/>
      <family val="2"/>
      <scheme val="minor"/>
    </font>
    <font>
      <u/>
      <sz val="11"/>
      <color rgb="FF0070C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s>
  <borders count="41">
    <border>
      <left/>
      <right/>
      <top/>
      <bottom/>
      <diagonal/>
    </border>
    <border>
      <left/>
      <right/>
      <top/>
      <bottom style="thin">
        <color auto="1"/>
      </bottom>
      <diagonal/>
    </border>
    <border>
      <left/>
      <right style="thin">
        <color indexed="64"/>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auto="1"/>
      </left>
      <right style="medium">
        <color indexed="64"/>
      </right>
      <top/>
      <bottom style="thin">
        <color auto="1"/>
      </bottom>
      <diagonal/>
    </border>
    <border>
      <left style="medium">
        <color indexed="64"/>
      </left>
      <right style="thin">
        <color auto="1"/>
      </right>
      <top style="thin">
        <color auto="1"/>
      </top>
      <bottom/>
      <diagonal/>
    </border>
    <border>
      <left style="medium">
        <color indexed="64"/>
      </left>
      <right style="thin">
        <color indexed="64"/>
      </right>
      <top/>
      <bottom/>
      <diagonal/>
    </border>
    <border>
      <left style="thin">
        <color rgb="FF000000"/>
      </left>
      <right style="thin">
        <color rgb="FF000000"/>
      </right>
      <top style="thin">
        <color rgb="FF000000"/>
      </top>
      <bottom/>
      <diagonal/>
    </border>
    <border>
      <left style="medium">
        <color indexed="64"/>
      </left>
      <right/>
      <top style="thin">
        <color indexed="64"/>
      </top>
      <bottom style="thin">
        <color auto="1"/>
      </bottom>
      <diagonal/>
    </border>
    <border>
      <left/>
      <right style="medium">
        <color indexed="64"/>
      </right>
      <top style="thin">
        <color indexed="64"/>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s>
  <cellStyleXfs count="3">
    <xf numFmtId="0" fontId="0" fillId="0" borderId="0"/>
    <xf numFmtId="0" fontId="4" fillId="0" borderId="0" applyNumberFormat="0" applyFill="0" applyBorder="0" applyAlignment="0" applyProtection="0"/>
    <xf numFmtId="0" fontId="11" fillId="0" borderId="0" applyNumberFormat="0" applyFill="0" applyBorder="0" applyAlignment="0" applyProtection="0"/>
  </cellStyleXfs>
  <cellXfs count="145">
    <xf numFmtId="0" fontId="0" fillId="0" borderId="0" xfId="0"/>
    <xf numFmtId="0" fontId="0" fillId="0" borderId="0" xfId="0" applyProtection="1">
      <protection hidden="1"/>
    </xf>
    <xf numFmtId="0" fontId="0" fillId="3" borderId="0" xfId="0" applyFill="1" applyAlignment="1" applyProtection="1">
      <alignment horizontal="left" vertical="top"/>
      <protection locked="0"/>
    </xf>
    <xf numFmtId="0" fontId="0" fillId="0" borderId="0" xfId="0" applyProtection="1">
      <protection locked="0"/>
    </xf>
    <xf numFmtId="0" fontId="3" fillId="0" borderId="0" xfId="0" applyFont="1" applyProtection="1">
      <protection hidden="1"/>
    </xf>
    <xf numFmtId="0" fontId="0" fillId="2" borderId="0" xfId="0" applyFill="1"/>
    <xf numFmtId="0" fontId="3" fillId="2" borderId="0" xfId="0" applyFont="1" applyFill="1" applyProtection="1">
      <protection hidden="1"/>
    </xf>
    <xf numFmtId="0" fontId="2" fillId="2" borderId="0" xfId="0" applyFont="1" applyFill="1" applyProtection="1">
      <protection hidden="1"/>
    </xf>
    <xf numFmtId="0" fontId="2" fillId="0" borderId="0" xfId="0" applyFont="1" applyProtection="1">
      <protection hidden="1"/>
    </xf>
    <xf numFmtId="0" fontId="0" fillId="3" borderId="0" xfId="0" applyFill="1" applyAlignment="1" applyProtection="1">
      <alignment horizontal="left" vertical="top"/>
      <protection hidden="1"/>
    </xf>
    <xf numFmtId="14" fontId="0" fillId="2" borderId="0" xfId="0" applyNumberFormat="1" applyFill="1"/>
    <xf numFmtId="0" fontId="3" fillId="0" borderId="0" xfId="0" applyFont="1"/>
    <xf numFmtId="0" fontId="7" fillId="6" borderId="8" xfId="0" applyFont="1" applyFill="1" applyBorder="1"/>
    <xf numFmtId="0" fontId="3" fillId="6" borderId="26" xfId="0" applyFont="1" applyFill="1" applyBorder="1"/>
    <xf numFmtId="0" fontId="3" fillId="6" borderId="13" xfId="0" applyFont="1" applyFill="1" applyBorder="1"/>
    <xf numFmtId="0" fontId="7" fillId="5" borderId="3" xfId="0" applyFont="1" applyFill="1" applyBorder="1" applyAlignment="1">
      <alignment horizontal="center"/>
    </xf>
    <xf numFmtId="0" fontId="7" fillId="5" borderId="3" xfId="0" applyFont="1" applyFill="1" applyBorder="1"/>
    <xf numFmtId="0" fontId="7" fillId="5" borderId="31" xfId="0" applyFont="1" applyFill="1" applyBorder="1"/>
    <xf numFmtId="0" fontId="3" fillId="0" borderId="8" xfId="0" applyFont="1" applyBorder="1" applyAlignment="1">
      <alignment horizontal="center"/>
    </xf>
    <xf numFmtId="0" fontId="3" fillId="6" borderId="8" xfId="0" applyFont="1" applyFill="1" applyBorder="1"/>
    <xf numFmtId="4" fontId="3" fillId="4" borderId="8" xfId="0" applyNumberFormat="1" applyFont="1" applyFill="1" applyBorder="1" applyProtection="1">
      <protection locked="0"/>
    </xf>
    <xf numFmtId="0" fontId="8" fillId="6" borderId="8" xfId="0" applyFont="1" applyFill="1" applyBorder="1"/>
    <xf numFmtId="4" fontId="3" fillId="4" borderId="8" xfId="0" applyNumberFormat="1" applyFont="1" applyFill="1" applyBorder="1" applyProtection="1">
      <protection hidden="1"/>
    </xf>
    <xf numFmtId="4" fontId="3" fillId="5" borderId="8" xfId="0" applyNumberFormat="1" applyFont="1" applyFill="1" applyBorder="1" applyProtection="1">
      <protection locked="0"/>
    </xf>
    <xf numFmtId="4" fontId="3" fillId="5" borderId="8" xfId="0" applyNumberFormat="1" applyFont="1" applyFill="1" applyBorder="1" applyProtection="1">
      <protection hidden="1"/>
    </xf>
    <xf numFmtId="0" fontId="3" fillId="6" borderId="8" xfId="0" applyFont="1" applyFill="1" applyBorder="1" applyProtection="1">
      <protection locked="0"/>
    </xf>
    <xf numFmtId="0" fontId="3" fillId="6" borderId="0" xfId="0" applyFont="1" applyFill="1" applyProtection="1">
      <protection locked="0"/>
    </xf>
    <xf numFmtId="0" fontId="8" fillId="6" borderId="8" xfId="0" applyFont="1" applyFill="1" applyBorder="1" applyProtection="1">
      <protection locked="0"/>
    </xf>
    <xf numFmtId="0" fontId="7" fillId="6" borderId="8" xfId="0" applyFont="1" applyFill="1" applyBorder="1" applyProtection="1">
      <protection locked="0"/>
    </xf>
    <xf numFmtId="0" fontId="3" fillId="0" borderId="3" xfId="0" applyFont="1" applyBorder="1" applyAlignment="1">
      <alignment horizontal="center"/>
    </xf>
    <xf numFmtId="0" fontId="3" fillId="0" borderId="5" xfId="0" applyFont="1" applyBorder="1" applyAlignment="1">
      <alignment horizontal="center"/>
    </xf>
    <xf numFmtId="0" fontId="3" fillId="2" borderId="34" xfId="0" applyFont="1" applyFill="1" applyBorder="1" applyAlignment="1">
      <alignment horizontal="center"/>
    </xf>
    <xf numFmtId="0" fontId="3" fillId="6" borderId="16" xfId="0" applyFont="1" applyFill="1" applyBorder="1"/>
    <xf numFmtId="0" fontId="3" fillId="2" borderId="37" xfId="0" applyFont="1" applyFill="1" applyBorder="1" applyAlignment="1">
      <alignment horizontal="center"/>
    </xf>
    <xf numFmtId="0" fontId="3" fillId="2" borderId="38" xfId="0" applyFont="1" applyFill="1" applyBorder="1" applyAlignment="1">
      <alignment horizontal="center"/>
    </xf>
    <xf numFmtId="0" fontId="7" fillId="6" borderId="30" xfId="0" applyFont="1" applyFill="1" applyBorder="1"/>
    <xf numFmtId="4" fontId="7" fillId="5" borderId="28" xfId="0" applyNumberFormat="1" applyFont="1" applyFill="1" applyBorder="1" applyProtection="1">
      <protection hidden="1"/>
    </xf>
    <xf numFmtId="0" fontId="7" fillId="6" borderId="39" xfId="0" applyFont="1" applyFill="1" applyBorder="1"/>
    <xf numFmtId="0" fontId="3" fillId="2" borderId="0" xfId="0" applyFont="1" applyFill="1" applyAlignment="1">
      <alignment horizontal="center"/>
    </xf>
    <xf numFmtId="0" fontId="7" fillId="2" borderId="0" xfId="0" applyFont="1" applyFill="1" applyAlignment="1">
      <alignment horizontal="center" vertical="center" textRotation="90"/>
    </xf>
    <xf numFmtId="0" fontId="7" fillId="2" borderId="0" xfId="0" applyFont="1" applyFill="1"/>
    <xf numFmtId="4" fontId="7" fillId="2" borderId="0" xfId="0" applyNumberFormat="1" applyFont="1" applyFill="1" applyProtection="1">
      <protection hidden="1"/>
    </xf>
    <xf numFmtId="0" fontId="3" fillId="2" borderId="0" xfId="0" applyFont="1" applyFill="1"/>
    <xf numFmtId="0" fontId="9" fillId="2" borderId="0" xfId="1" applyFont="1" applyFill="1" applyBorder="1"/>
    <xf numFmtId="14" fontId="3" fillId="2" borderId="0" xfId="0" applyNumberFormat="1" applyFont="1" applyFill="1"/>
    <xf numFmtId="0" fontId="3" fillId="0" borderId="0" xfId="0" applyFont="1" applyAlignment="1">
      <alignment horizontal="center"/>
    </xf>
    <xf numFmtId="14" fontId="0" fillId="0" borderId="0" xfId="0" applyNumberFormat="1"/>
    <xf numFmtId="2" fontId="3" fillId="0" borderId="0" xfId="0" applyNumberFormat="1" applyFont="1" applyProtection="1">
      <protection hidden="1"/>
    </xf>
    <xf numFmtId="0" fontId="3" fillId="3" borderId="0" xfId="0" applyFont="1" applyFill="1" applyProtection="1">
      <protection hidden="1"/>
    </xf>
    <xf numFmtId="0" fontId="3" fillId="3" borderId="0" xfId="0" applyFont="1" applyFill="1" applyProtection="1">
      <protection locked="0"/>
    </xf>
    <xf numFmtId="0" fontId="3" fillId="6" borderId="4" xfId="0" applyFont="1" applyFill="1" applyBorder="1" applyProtection="1">
      <protection locked="0"/>
    </xf>
    <xf numFmtId="0" fontId="3" fillId="6" borderId="2" xfId="0" applyFont="1" applyFill="1" applyBorder="1" applyProtection="1">
      <protection locked="0"/>
    </xf>
    <xf numFmtId="0" fontId="3" fillId="0" borderId="0" xfId="0" applyFont="1" applyProtection="1">
      <protection locked="0"/>
    </xf>
    <xf numFmtId="2" fontId="3" fillId="6" borderId="8" xfId="0" applyNumberFormat="1" applyFont="1" applyFill="1" applyBorder="1" applyProtection="1">
      <protection locked="0"/>
    </xf>
    <xf numFmtId="0" fontId="8" fillId="6" borderId="8" xfId="0" applyFont="1" applyFill="1" applyBorder="1" applyAlignment="1" applyProtection="1">
      <alignment wrapText="1"/>
      <protection locked="0"/>
    </xf>
    <xf numFmtId="0" fontId="5" fillId="6" borderId="0" xfId="0" applyFont="1" applyFill="1" applyProtection="1">
      <protection locked="0"/>
    </xf>
    <xf numFmtId="0" fontId="5" fillId="6" borderId="0" xfId="0" applyFont="1" applyFill="1" applyAlignment="1" applyProtection="1">
      <alignment vertical="center" wrapText="1"/>
      <protection locked="0"/>
    </xf>
    <xf numFmtId="0" fontId="3" fillId="0" borderId="9" xfId="0" applyFont="1" applyBorder="1" applyProtection="1">
      <protection hidden="1"/>
    </xf>
    <xf numFmtId="0" fontId="3" fillId="0" borderId="17" xfId="0" applyFont="1" applyBorder="1" applyAlignment="1" applyProtection="1">
      <alignment horizontal="left" vertical="top"/>
      <protection hidden="1"/>
    </xf>
    <xf numFmtId="0" fontId="3" fillId="0" borderId="18" xfId="0" applyFont="1" applyBorder="1" applyAlignment="1" applyProtection="1">
      <alignment horizontal="left" vertical="top"/>
      <protection hidden="1"/>
    </xf>
    <xf numFmtId="0" fontId="3" fillId="0" borderId="19" xfId="0" applyFont="1" applyBorder="1" applyProtection="1">
      <protection hidden="1"/>
    </xf>
    <xf numFmtId="0" fontId="3" fillId="0" borderId="13" xfId="0" applyFont="1" applyBorder="1" applyProtection="1">
      <protection hidden="1"/>
    </xf>
    <xf numFmtId="0" fontId="3" fillId="0" borderId="0" xfId="0" applyFont="1" applyAlignment="1" applyProtection="1">
      <alignment horizontal="left" vertical="top"/>
      <protection hidden="1"/>
    </xf>
    <xf numFmtId="0" fontId="3" fillId="0" borderId="20" xfId="0" applyFont="1" applyBorder="1" applyProtection="1">
      <protection hidden="1"/>
    </xf>
    <xf numFmtId="0" fontId="3" fillId="0" borderId="13" xfId="0" applyFont="1" applyBorder="1" applyAlignment="1" applyProtection="1">
      <alignment horizontal="left" vertical="top"/>
      <protection hidden="1"/>
    </xf>
    <xf numFmtId="0" fontId="0" fillId="0" borderId="13" xfId="0" applyBorder="1" applyProtection="1">
      <protection hidden="1"/>
    </xf>
    <xf numFmtId="0" fontId="4" fillId="0" borderId="14" xfId="1" applyFill="1" applyBorder="1"/>
    <xf numFmtId="0" fontId="3" fillId="0" borderId="11" xfId="0" applyFont="1" applyBorder="1" applyProtection="1">
      <protection hidden="1"/>
    </xf>
    <xf numFmtId="0" fontId="3" fillId="0" borderId="40" xfId="0" applyFont="1" applyBorder="1" applyProtection="1">
      <protection hidden="1"/>
    </xf>
    <xf numFmtId="0" fontId="6" fillId="0" borderId="13" xfId="0" applyFont="1" applyBorder="1" applyProtection="1">
      <protection hidden="1"/>
    </xf>
    <xf numFmtId="0" fontId="7" fillId="4" borderId="25" xfId="0" applyFont="1" applyFill="1" applyBorder="1"/>
    <xf numFmtId="0" fontId="7" fillId="4" borderId="8" xfId="0" applyFont="1" applyFill="1" applyBorder="1"/>
    <xf numFmtId="0" fontId="7" fillId="4" borderId="26" xfId="0" applyFont="1" applyFill="1" applyBorder="1"/>
    <xf numFmtId="0" fontId="3" fillId="4" borderId="27" xfId="0" applyFont="1" applyFill="1" applyBorder="1"/>
    <xf numFmtId="0" fontId="3" fillId="4" borderId="28" xfId="0" applyFont="1" applyFill="1" applyBorder="1"/>
    <xf numFmtId="0" fontId="3" fillId="4" borderId="29" xfId="0" applyFont="1" applyFill="1" applyBorder="1"/>
    <xf numFmtId="0" fontId="3" fillId="4" borderId="30" xfId="0" applyFont="1" applyFill="1" applyBorder="1" applyProtection="1">
      <protection locked="0"/>
    </xf>
    <xf numFmtId="0" fontId="3" fillId="4" borderId="28" xfId="0" applyFont="1" applyFill="1" applyBorder="1" applyProtection="1">
      <protection locked="0"/>
    </xf>
    <xf numFmtId="0" fontId="6" fillId="5" borderId="5" xfId="0" applyFont="1" applyFill="1" applyBorder="1" applyProtection="1">
      <protection hidden="1"/>
    </xf>
    <xf numFmtId="0" fontId="6" fillId="5" borderId="0" xfId="0" applyFont="1" applyFill="1" applyProtection="1">
      <protection hidden="1"/>
    </xf>
    <xf numFmtId="0" fontId="6" fillId="5" borderId="2" xfId="0" applyFont="1" applyFill="1" applyBorder="1" applyProtection="1">
      <protection hidden="1"/>
    </xf>
    <xf numFmtId="0" fontId="6" fillId="5" borderId="6" xfId="0" applyFont="1" applyFill="1" applyBorder="1" applyProtection="1">
      <protection hidden="1"/>
    </xf>
    <xf numFmtId="0" fontId="3" fillId="5" borderId="12" xfId="0" applyFont="1" applyFill="1" applyBorder="1" applyProtection="1">
      <protection hidden="1"/>
    </xf>
    <xf numFmtId="2" fontId="3" fillId="5" borderId="11" xfId="0" applyNumberFormat="1" applyFont="1" applyFill="1" applyBorder="1" applyProtection="1">
      <protection hidden="1"/>
    </xf>
    <xf numFmtId="0" fontId="3" fillId="5" borderId="10" xfId="0" applyFont="1" applyFill="1" applyBorder="1" applyProtection="1">
      <protection hidden="1"/>
    </xf>
    <xf numFmtId="0" fontId="7" fillId="5" borderId="3" xfId="0" applyFont="1" applyFill="1" applyBorder="1" applyProtection="1">
      <protection hidden="1"/>
    </xf>
    <xf numFmtId="2" fontId="10" fillId="5" borderId="1" xfId="0" applyNumberFormat="1" applyFont="1" applyFill="1" applyBorder="1" applyProtection="1">
      <protection hidden="1"/>
    </xf>
    <xf numFmtId="0" fontId="12" fillId="6" borderId="8" xfId="0" applyFont="1" applyFill="1" applyBorder="1" applyAlignment="1" applyProtection="1">
      <alignment wrapText="1"/>
      <protection locked="0"/>
    </xf>
    <xf numFmtId="0" fontId="3" fillId="6" borderId="6" xfId="0" applyFont="1" applyFill="1" applyBorder="1" applyProtection="1">
      <protection hidden="1"/>
    </xf>
    <xf numFmtId="0" fontId="3" fillId="6" borderId="7" xfId="0" applyFont="1" applyFill="1" applyBorder="1" applyProtection="1">
      <protection hidden="1"/>
    </xf>
    <xf numFmtId="0" fontId="13" fillId="6" borderId="6" xfId="2" applyFont="1" applyFill="1" applyBorder="1" applyProtection="1">
      <protection hidden="1"/>
    </xf>
    <xf numFmtId="0" fontId="7" fillId="0" borderId="0" xfId="0" applyFont="1" applyAlignment="1">
      <alignment horizontal="center" vertical="center" textRotation="90"/>
    </xf>
    <xf numFmtId="0" fontId="7" fillId="0" borderId="0" xfId="0" applyFont="1"/>
    <xf numFmtId="4" fontId="7" fillId="0" borderId="0" xfId="0" applyNumberFormat="1" applyFont="1" applyProtection="1">
      <protection hidden="1"/>
    </xf>
    <xf numFmtId="0" fontId="3" fillId="7" borderId="0" xfId="0" applyFont="1" applyFill="1" applyAlignment="1">
      <alignment horizontal="center"/>
    </xf>
    <xf numFmtId="0" fontId="6" fillId="2" borderId="0" xfId="1" applyFont="1" applyFill="1" applyBorder="1"/>
    <xf numFmtId="0" fontId="3" fillId="4" borderId="31" xfId="0" applyFont="1" applyFill="1" applyBorder="1" applyAlignment="1" applyProtection="1">
      <alignment horizontal="center" vertical="top"/>
      <protection locked="0"/>
    </xf>
    <xf numFmtId="0" fontId="6" fillId="4" borderId="26" xfId="0" applyFont="1" applyFill="1" applyBorder="1" applyAlignment="1" applyProtection="1">
      <alignment horizontal="center" vertical="top"/>
      <protection locked="0"/>
    </xf>
    <xf numFmtId="14" fontId="3" fillId="4" borderId="16" xfId="0" applyNumberFormat="1" applyFont="1" applyFill="1" applyBorder="1" applyAlignment="1" applyProtection="1">
      <alignment vertical="top"/>
      <protection locked="0"/>
    </xf>
    <xf numFmtId="0" fontId="6" fillId="4" borderId="8" xfId="0" applyFont="1" applyFill="1" applyBorder="1" applyAlignment="1" applyProtection="1">
      <alignment horizontal="center" vertical="top"/>
      <protection locked="0"/>
    </xf>
    <xf numFmtId="0" fontId="6" fillId="4" borderId="16" xfId="0" applyFont="1" applyFill="1" applyBorder="1" applyAlignment="1" applyProtection="1">
      <alignment horizontal="center" vertical="top"/>
      <protection locked="0"/>
    </xf>
    <xf numFmtId="14" fontId="3" fillId="4" borderId="8" xfId="0" applyNumberFormat="1" applyFont="1" applyFill="1" applyBorder="1" applyAlignment="1" applyProtection="1">
      <alignment vertical="top"/>
      <protection locked="0"/>
    </xf>
    <xf numFmtId="0" fontId="3" fillId="4" borderId="26" xfId="0" applyFont="1" applyFill="1" applyBorder="1" applyAlignment="1" applyProtection="1">
      <alignment vertical="top"/>
      <protection locked="0"/>
    </xf>
    <xf numFmtId="0" fontId="3" fillId="4" borderId="26" xfId="0" applyFont="1" applyFill="1" applyBorder="1" applyAlignment="1">
      <alignment vertical="top"/>
    </xf>
    <xf numFmtId="0" fontId="3" fillId="0" borderId="13" xfId="0" applyFont="1" applyBorder="1" applyAlignment="1" applyProtection="1">
      <alignment horizontal="left" vertical="center" wrapText="1"/>
      <protection hidden="1"/>
    </xf>
    <xf numFmtId="0" fontId="3" fillId="0" borderId="0" xfId="0" applyFont="1" applyAlignment="1" applyProtection="1">
      <alignment horizontal="left" vertical="center" wrapText="1"/>
      <protection hidden="1"/>
    </xf>
    <xf numFmtId="0" fontId="1" fillId="3" borderId="17" xfId="0" applyFont="1" applyFill="1" applyBorder="1" applyAlignment="1" applyProtection="1">
      <alignment horizontal="center" vertical="top"/>
      <protection hidden="1"/>
    </xf>
    <xf numFmtId="0" fontId="1" fillId="3" borderId="18" xfId="0" applyFont="1" applyFill="1" applyBorder="1" applyAlignment="1" applyProtection="1">
      <alignment horizontal="center" vertical="top"/>
      <protection hidden="1"/>
    </xf>
    <xf numFmtId="0" fontId="1" fillId="3" borderId="19" xfId="0" applyFont="1" applyFill="1" applyBorder="1" applyAlignment="1" applyProtection="1">
      <alignment horizontal="center" vertical="top"/>
      <protection hidden="1"/>
    </xf>
    <xf numFmtId="0" fontId="0" fillId="3" borderId="0" xfId="0" applyFill="1" applyAlignment="1" applyProtection="1">
      <alignment horizontal="center" vertical="top"/>
      <protection hidden="1"/>
    </xf>
    <xf numFmtId="0" fontId="0" fillId="3" borderId="20" xfId="0" applyFill="1" applyBorder="1" applyAlignment="1" applyProtection="1">
      <alignment horizontal="center" vertical="top"/>
      <protection hidden="1"/>
    </xf>
    <xf numFmtId="0" fontId="7" fillId="4" borderId="25" xfId="0" applyFont="1" applyFill="1" applyBorder="1" applyAlignment="1">
      <alignment horizontal="center" vertical="center" textRotation="90" wrapText="1"/>
    </xf>
    <xf numFmtId="0" fontId="7" fillId="5" borderId="32" xfId="0" applyFont="1" applyFill="1" applyBorder="1" applyAlignment="1">
      <alignment horizontal="center" vertical="center" textRotation="90" wrapText="1"/>
    </xf>
    <xf numFmtId="0" fontId="7" fillId="5" borderId="33" xfId="0" applyFont="1" applyFill="1" applyBorder="1" applyAlignment="1">
      <alignment horizontal="center" vertical="center" textRotation="90" wrapText="1"/>
    </xf>
    <xf numFmtId="0" fontId="7" fillId="4" borderId="8" xfId="0" applyFont="1" applyFill="1" applyBorder="1" applyAlignment="1">
      <alignment horizontal="center" vertical="center" textRotation="90" wrapText="1"/>
    </xf>
    <xf numFmtId="0" fontId="7" fillId="5" borderId="13" xfId="0" applyFont="1" applyFill="1" applyBorder="1" applyAlignment="1">
      <alignment horizontal="center" vertical="center" textRotation="90"/>
    </xf>
    <xf numFmtId="0" fontId="7" fillId="5" borderId="14" xfId="0" applyFont="1" applyFill="1" applyBorder="1" applyAlignment="1">
      <alignment horizontal="center" vertical="center" textRotation="90"/>
    </xf>
    <xf numFmtId="0" fontId="3" fillId="4" borderId="21" xfId="0" applyFont="1" applyFill="1" applyBorder="1" applyAlignment="1">
      <alignment horizontal="center" wrapText="1"/>
    </xf>
    <xf numFmtId="0" fontId="3" fillId="4" borderId="22" xfId="0" applyFont="1" applyFill="1" applyBorder="1" applyAlignment="1">
      <alignment horizontal="center" wrapText="1"/>
    </xf>
    <xf numFmtId="0" fontId="3" fillId="4" borderId="23" xfId="0" applyFont="1" applyFill="1" applyBorder="1" applyAlignment="1">
      <alignment horizontal="center" wrapText="1"/>
    </xf>
    <xf numFmtId="0" fontId="3" fillId="4" borderId="25" xfId="0" applyFont="1" applyFill="1" applyBorder="1" applyAlignment="1">
      <alignment horizontal="center"/>
    </xf>
    <xf numFmtId="0" fontId="3" fillId="4" borderId="8" xfId="0" applyFont="1" applyFill="1" applyBorder="1" applyAlignment="1">
      <alignment horizontal="center"/>
    </xf>
    <xf numFmtId="0" fontId="3" fillId="4" borderId="26" xfId="0" applyFont="1" applyFill="1" applyBorder="1" applyAlignment="1">
      <alignment horizontal="center"/>
    </xf>
    <xf numFmtId="14" fontId="3" fillId="4" borderId="35" xfId="0" applyNumberFormat="1" applyFont="1" applyFill="1" applyBorder="1" applyAlignment="1" applyProtection="1">
      <alignment horizontal="center" vertical="top"/>
      <protection locked="0"/>
    </xf>
    <xf numFmtId="14" fontId="3" fillId="4" borderId="15" xfId="0" applyNumberFormat="1" applyFont="1" applyFill="1" applyBorder="1" applyAlignment="1" applyProtection="1">
      <alignment horizontal="center" vertical="top"/>
      <protection locked="0"/>
    </xf>
    <xf numFmtId="14" fontId="3" fillId="4" borderId="16" xfId="0" applyNumberFormat="1" applyFont="1" applyFill="1" applyBorder="1" applyAlignment="1" applyProtection="1">
      <alignment horizontal="center" vertical="top"/>
      <protection locked="0"/>
    </xf>
    <xf numFmtId="0" fontId="3" fillId="4" borderId="24" xfId="0" applyFont="1" applyFill="1" applyBorder="1" applyAlignment="1" applyProtection="1">
      <alignment horizontal="center" vertical="top"/>
      <protection locked="0"/>
    </xf>
    <xf numFmtId="0" fontId="3" fillId="4" borderId="22" xfId="0" applyFont="1" applyFill="1" applyBorder="1" applyAlignment="1" applyProtection="1">
      <alignment horizontal="center" vertical="top"/>
      <protection locked="0"/>
    </xf>
    <xf numFmtId="0" fontId="3" fillId="4" borderId="23" xfId="0" applyFont="1" applyFill="1" applyBorder="1" applyAlignment="1" applyProtection="1">
      <alignment horizontal="center" vertical="top"/>
      <protection locked="0"/>
    </xf>
    <xf numFmtId="0" fontId="3" fillId="4" borderId="35" xfId="0" applyFont="1" applyFill="1" applyBorder="1" applyAlignment="1">
      <alignment horizontal="center" wrapText="1"/>
    </xf>
    <xf numFmtId="0" fontId="3" fillId="4" borderId="15" xfId="0" applyFont="1" applyFill="1" applyBorder="1" applyAlignment="1">
      <alignment horizontal="center" wrapText="1"/>
    </xf>
    <xf numFmtId="0" fontId="3" fillId="4" borderId="36" xfId="0" applyFont="1" applyFill="1" applyBorder="1" applyAlignment="1">
      <alignment horizontal="center" wrapText="1"/>
    </xf>
    <xf numFmtId="0" fontId="3" fillId="4" borderId="16" xfId="0" applyFont="1" applyFill="1" applyBorder="1" applyAlignment="1" applyProtection="1">
      <alignment horizontal="center" vertical="top"/>
      <protection locked="0"/>
    </xf>
    <xf numFmtId="0" fontId="3" fillId="4" borderId="8" xfId="0" applyFont="1" applyFill="1" applyBorder="1" applyAlignment="1" applyProtection="1">
      <alignment horizontal="center" vertical="top"/>
      <protection locked="0"/>
    </xf>
    <xf numFmtId="0" fontId="3" fillId="4" borderId="26" xfId="0" applyFont="1" applyFill="1" applyBorder="1" applyAlignment="1" applyProtection="1">
      <alignment horizontal="center" vertical="top"/>
      <protection locked="0"/>
    </xf>
    <xf numFmtId="0" fontId="3" fillId="4" borderId="35" xfId="0" applyFont="1" applyFill="1" applyBorder="1" applyAlignment="1" applyProtection="1">
      <alignment horizontal="center" vertical="top"/>
      <protection locked="0"/>
    </xf>
    <xf numFmtId="0" fontId="3" fillId="4" borderId="15" xfId="0" applyFont="1" applyFill="1" applyBorder="1" applyAlignment="1" applyProtection="1">
      <alignment horizontal="center" vertical="top"/>
      <protection locked="0"/>
    </xf>
    <xf numFmtId="0" fontId="6" fillId="4" borderId="35" xfId="0" applyFont="1" applyFill="1" applyBorder="1" applyAlignment="1" applyProtection="1">
      <alignment horizontal="center" vertical="top"/>
      <protection locked="0"/>
    </xf>
    <xf numFmtId="0" fontId="6" fillId="4" borderId="15" xfId="0" applyFont="1" applyFill="1" applyBorder="1" applyAlignment="1" applyProtection="1">
      <alignment horizontal="center" vertical="top"/>
      <protection locked="0"/>
    </xf>
    <xf numFmtId="0" fontId="6" fillId="4" borderId="16" xfId="0" applyFont="1" applyFill="1" applyBorder="1" applyAlignment="1" applyProtection="1">
      <alignment horizontal="center" vertical="top"/>
      <protection locked="0"/>
    </xf>
    <xf numFmtId="0" fontId="3" fillId="4" borderId="35" xfId="0" applyFont="1" applyFill="1" applyBorder="1" applyAlignment="1">
      <alignment horizontal="center"/>
    </xf>
    <xf numFmtId="0" fontId="3" fillId="4" borderId="15" xfId="0" applyFont="1" applyFill="1" applyBorder="1" applyAlignment="1">
      <alignment horizontal="center"/>
    </xf>
    <xf numFmtId="0" fontId="3" fillId="4" borderId="36" xfId="0" applyFont="1" applyFill="1" applyBorder="1" applyAlignment="1">
      <alignment horizontal="center"/>
    </xf>
    <xf numFmtId="0" fontId="8" fillId="3" borderId="0" xfId="0" applyFont="1" applyFill="1" applyAlignment="1" applyProtection="1">
      <alignment horizontal="center"/>
      <protection hidden="1"/>
    </xf>
    <xf numFmtId="0" fontId="3" fillId="3" borderId="0" xfId="0" applyFont="1" applyFill="1" applyAlignment="1" applyProtection="1">
      <alignment horizontal="center"/>
      <protection locked="0"/>
    </xf>
  </cellXfs>
  <cellStyles count="3">
    <cellStyle name="Followed Hyperlink" xfId="2" builtinId="9"/>
    <cellStyle name="Hyperlink" xfId="1" builtinId="8"/>
    <cellStyle name="Normal" xfId="0" builtinId="0"/>
  </cellStyles>
  <dxfs count="30">
    <dxf>
      <font>
        <strike val="0"/>
        <outline val="0"/>
        <shadow val="0"/>
        <vertAlign val="baseline"/>
        <sz val="12"/>
        <name val="Calibri"/>
        <family val="2"/>
        <scheme val="minor"/>
      </font>
      <fill>
        <patternFill patternType="solid">
          <fgColor indexed="64"/>
          <bgColor theme="9" tint="0.59999389629810485"/>
        </patternFill>
      </fill>
      <border diagonalUp="0" diagonalDown="0" outline="0">
        <left/>
        <right style="thin">
          <color indexed="64"/>
        </right>
        <top/>
        <bottom style="medium">
          <color indexed="64"/>
        </bottom>
      </border>
      <protection locked="1" hidden="1"/>
    </dxf>
    <dxf>
      <font>
        <strike val="0"/>
        <outline val="0"/>
        <shadow val="0"/>
        <vertAlign val="baseline"/>
        <sz val="12"/>
        <name val="Calibri"/>
        <family val="2"/>
        <scheme val="minor"/>
      </font>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sz val="12"/>
        <name val="Calibri"/>
        <family val="2"/>
        <scheme val="minor"/>
      </font>
      <numFmt numFmtId="2" formatCode="0.00"/>
      <fill>
        <patternFill patternType="solid">
          <fgColor indexed="64"/>
          <bgColor theme="9" tint="0.59999389629810485"/>
        </patternFill>
      </fill>
      <border diagonalUp="0" diagonalDown="0" outline="0">
        <left/>
        <right/>
        <top/>
        <bottom style="medium">
          <color indexed="64"/>
        </bottom>
      </border>
      <protection locked="1" hidden="1"/>
    </dxf>
    <dxf>
      <font>
        <strike val="0"/>
        <outline val="0"/>
        <shadow val="0"/>
        <vertAlign val="baseline"/>
        <sz val="12"/>
        <name val="Calibri"/>
        <family val="2"/>
        <scheme val="minor"/>
      </font>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sz val="12"/>
        <name val="Calibri"/>
        <family val="2"/>
        <scheme val="minor"/>
      </font>
      <numFmt numFmtId="2" formatCode="0.00"/>
      <fill>
        <patternFill patternType="solid">
          <fgColor indexed="64"/>
          <bgColor theme="9" tint="0.59999389629810485"/>
        </patternFill>
      </fill>
      <border diagonalUp="0" diagonalDown="0" outline="0">
        <left/>
        <right/>
        <top/>
        <bottom style="medium">
          <color indexed="64"/>
        </bottom>
      </border>
      <protection locked="1" hidden="1"/>
    </dxf>
    <dxf>
      <font>
        <strike val="0"/>
        <outline val="0"/>
        <shadow val="0"/>
        <vertAlign val="baseline"/>
        <sz val="12"/>
        <name val="Calibri"/>
        <family val="2"/>
        <scheme val="minor"/>
      </font>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sz val="12"/>
        <name val="Calibri"/>
        <family val="2"/>
        <scheme val="minor"/>
      </font>
      <numFmt numFmtId="2" formatCode="0.00"/>
      <fill>
        <patternFill patternType="solid">
          <fgColor indexed="64"/>
          <bgColor theme="9" tint="0.59999389629810485"/>
        </patternFill>
      </fill>
      <border diagonalUp="0" diagonalDown="0" outline="0">
        <left/>
        <right/>
        <top/>
        <bottom style="medium">
          <color indexed="64"/>
        </bottom>
      </border>
      <protection locked="1" hidden="1"/>
    </dxf>
    <dxf>
      <font>
        <strike val="0"/>
        <outline val="0"/>
        <shadow val="0"/>
        <vertAlign val="baseline"/>
        <sz val="12"/>
        <name val="Calibri"/>
        <family val="2"/>
        <scheme val="minor"/>
      </font>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sz val="12"/>
        <name val="Calibri"/>
        <family val="2"/>
        <scheme val="minor"/>
      </font>
      <numFmt numFmtId="2" formatCode="0.00"/>
      <fill>
        <patternFill patternType="solid">
          <fgColor indexed="64"/>
          <bgColor theme="9" tint="0.59999389629810485"/>
        </patternFill>
      </fill>
      <border diagonalUp="0" diagonalDown="0" outline="0">
        <left/>
        <right/>
        <top/>
        <bottom style="medium">
          <color indexed="64"/>
        </bottom>
      </border>
      <protection locked="1" hidden="1"/>
    </dxf>
    <dxf>
      <font>
        <strike val="0"/>
        <outline val="0"/>
        <shadow val="0"/>
        <vertAlign val="baseline"/>
        <sz val="12"/>
        <name val="Calibri"/>
        <family val="2"/>
        <scheme val="minor"/>
      </font>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sz val="12"/>
        <name val="Calibri"/>
        <family val="2"/>
        <scheme val="minor"/>
      </font>
      <numFmt numFmtId="2" formatCode="0.00"/>
      <fill>
        <patternFill patternType="solid">
          <fgColor indexed="64"/>
          <bgColor theme="9" tint="0.59999389629810485"/>
        </patternFill>
      </fill>
      <border diagonalUp="0" diagonalDown="0" outline="0">
        <left/>
        <right/>
        <top/>
        <bottom style="medium">
          <color indexed="64"/>
        </bottom>
      </border>
      <protection locked="1" hidden="1"/>
    </dxf>
    <dxf>
      <font>
        <strike val="0"/>
        <outline val="0"/>
        <shadow val="0"/>
        <vertAlign val="baseline"/>
        <sz val="12"/>
        <name val="Calibri"/>
        <family val="2"/>
        <scheme val="minor"/>
      </font>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sz val="12"/>
        <name val="Calibri"/>
        <family val="2"/>
        <scheme val="minor"/>
      </font>
      <numFmt numFmtId="2" formatCode="0.00"/>
      <fill>
        <patternFill patternType="solid">
          <fgColor indexed="64"/>
          <bgColor theme="9" tint="0.59999389629810485"/>
        </patternFill>
      </fill>
      <border diagonalUp="0" diagonalDown="0" outline="0">
        <left/>
        <right/>
        <top/>
        <bottom style="medium">
          <color indexed="64"/>
        </bottom>
      </border>
      <protection locked="1" hidden="1"/>
    </dxf>
    <dxf>
      <font>
        <strike val="0"/>
        <outline val="0"/>
        <shadow val="0"/>
        <vertAlign val="baseline"/>
        <sz val="12"/>
        <name val="Calibri"/>
        <family val="2"/>
        <scheme val="minor"/>
      </font>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sz val="12"/>
        <name val="Calibri"/>
        <family val="2"/>
        <scheme val="minor"/>
      </font>
      <fill>
        <patternFill patternType="solid">
          <fgColor indexed="64"/>
          <bgColor theme="9" tint="0.59999389629810485"/>
        </patternFill>
      </fill>
      <border diagonalUp="0" diagonalDown="0" outline="0">
        <left style="thin">
          <color indexed="64"/>
        </left>
        <right style="thin">
          <color indexed="64"/>
        </right>
        <top/>
        <bottom style="medium">
          <color indexed="64"/>
        </bottom>
      </border>
      <protection locked="1" hidden="1"/>
    </dxf>
    <dxf>
      <font>
        <strike val="0"/>
        <outline val="0"/>
        <shadow val="0"/>
        <vertAlign val="baseline"/>
        <sz val="12"/>
        <name val="Calibri"/>
        <family val="2"/>
        <scheme val="minor"/>
      </font>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sz val="12"/>
        <name val="Calibri"/>
        <family val="2"/>
        <scheme val="minor"/>
      </font>
      <fill>
        <patternFill patternType="solid">
          <fgColor indexed="64"/>
          <bgColor theme="9" tint="0.59999389629810485"/>
        </patternFill>
      </fill>
      <protection locked="1" hidden="1"/>
    </dxf>
    <dxf>
      <font>
        <strike val="0"/>
        <outline val="0"/>
        <shadow val="0"/>
        <vertAlign val="baseline"/>
        <sz val="12"/>
        <name val="Calibri"/>
        <family val="2"/>
        <scheme val="minor"/>
      </font>
      <fill>
        <patternFill patternType="solid">
          <fgColor indexed="64"/>
          <bgColor theme="0" tint="-0.14999847407452621"/>
        </patternFill>
      </fill>
      <protection locked="0" hidden="0"/>
    </dxf>
    <dxf>
      <font>
        <strike val="0"/>
        <outline val="0"/>
        <shadow val="0"/>
        <u val="none"/>
        <vertAlign val="baseline"/>
        <sz val="12"/>
        <color auto="1"/>
        <name val="Calibri"/>
        <family val="2"/>
        <scheme val="minor"/>
      </font>
      <fill>
        <patternFill patternType="solid">
          <fgColor indexed="64"/>
          <bgColor theme="9" tint="0.59999389629810485"/>
        </patternFill>
      </fill>
      <protection locked="1" hidden="1"/>
    </dxf>
    <dxf>
      <font>
        <strike val="0"/>
        <outline val="0"/>
        <shadow val="0"/>
        <vertAlign val="baseline"/>
        <sz val="12"/>
        <name val="Calibri"/>
        <family val="2"/>
        <scheme val="minor"/>
      </font>
      <fill>
        <patternFill patternType="solid">
          <fgColor indexed="64"/>
          <bgColor theme="0" tint="-0.14999847407452621"/>
        </patternFill>
      </fill>
      <protection locked="0" hidden="0"/>
    </dxf>
    <dxf>
      <font>
        <strike val="0"/>
        <outline val="0"/>
        <shadow val="0"/>
        <vertAlign val="baseline"/>
        <sz val="12"/>
        <name val="Calibri"/>
        <family val="2"/>
        <scheme val="minor"/>
      </font>
      <fill>
        <patternFill patternType="solid">
          <fgColor indexed="64"/>
          <bgColor theme="0" tint="-0.14999847407452621"/>
        </patternFill>
      </fill>
      <border diagonalUp="0" diagonalDown="0" outline="0">
        <left style="thin">
          <color indexed="64"/>
        </left>
        <right style="thin">
          <color indexed="64"/>
        </right>
        <top/>
        <bottom/>
      </border>
      <protection locked="0" hidden="0"/>
    </dxf>
    <dxf>
      <font>
        <strike val="0"/>
        <outline val="0"/>
        <shadow val="0"/>
        <vertAlign val="baseline"/>
        <sz val="12"/>
        <name val="Calibri"/>
        <family val="2"/>
        <scheme val="minor"/>
      </font>
      <protection locked="1" hidden="1"/>
    </dxf>
    <dxf>
      <font>
        <strike val="0"/>
        <outline val="0"/>
        <shadow val="0"/>
        <vertAlign val="baseline"/>
        <sz val="12"/>
        <name val="Calibri"/>
        <family val="2"/>
        <scheme val="minor"/>
      </font>
      <fill>
        <patternFill patternType="solid">
          <fgColor indexed="64"/>
          <bgColor theme="0" tint="-0.14999847407452621"/>
        </patternFill>
      </fill>
      <protection locked="0" hidden="0"/>
    </dxf>
    <dxf>
      <font>
        <strike val="0"/>
        <outline val="0"/>
        <shadow val="0"/>
        <u val="none"/>
        <vertAlign val="baseline"/>
        <sz val="12"/>
        <color auto="1"/>
        <name val="Calibri"/>
        <family val="2"/>
        <scheme val="minor"/>
      </font>
      <fill>
        <patternFill patternType="solid">
          <fgColor indexed="64"/>
          <bgColor theme="9" tint="0.59999389629810485"/>
        </patternFill>
      </fill>
      <protection locked="1" hidden="1"/>
    </dxf>
    <dxf>
      <fill>
        <patternFill>
          <bgColor rgb="FFFF0000"/>
        </patternFill>
      </fill>
    </dxf>
    <dxf>
      <fill>
        <patternFill>
          <bgColor rgb="FFFF0000"/>
        </patternFill>
      </fill>
    </dxf>
    <dxf>
      <numFmt numFmtId="164" formatCode=";;;"/>
    </dxf>
    <dxf>
      <numFmt numFmtId="164" formatCode=";;;"/>
    </dxf>
    <dxf>
      <numFmt numFmtId="164" formatCode=";;;"/>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42118873/Creative%20Industries/Creatives%20Reform%202022/IT%20Project/Stencils/Existing%20reliefs/Theatre%20Tax%20Relief%20Stencil%20V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atre Tax Relief Stencil"/>
      <sheetName val="Theatre TR Computation Stencil"/>
      <sheetName val="Theatre Expenditure Breakdown"/>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5:B6" headerRowDxfId="23" dataDxfId="22" totalsRowDxfId="21">
  <autoFilter ref="A5:B6" xr:uid="{00000000-0009-0000-0100-000001000000}">
    <filterColumn colId="0" hiddenButton="1"/>
    <filterColumn colId="1" hiddenButton="1"/>
  </autoFilter>
  <tableColumns count="2">
    <tableColumn id="1" xr3:uid="{00000000-0010-0000-0000-000001000000}" name="Total Income" totalsRowLabel="Total" dataDxfId="20"/>
    <tableColumn id="2" xr3:uid="{00000000-0010-0000-0000-000002000000}" name="Income of which is a State Aid" dataDxfId="19"/>
  </tableColumns>
  <tableStyleInfo name="TableStyleLight2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7:H46" totalsRowCount="1" headerRowDxfId="18" dataDxfId="17" totalsRowDxfId="16">
  <autoFilter ref="A7:H45"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100-000001000000}" name="Expenditure" totalsRowLabel="Total" dataDxfId="15" totalsRowDxfId="14"/>
    <tableColumn id="2" xr3:uid="{00000000-0010-0000-0100-000002000000}" name="Total expenditure" totalsRowFunction="sum" dataDxfId="13" totalsRowDxfId="12"/>
    <tableColumn id="4" xr3:uid="{00000000-0010-0000-0100-000004000000}" name="Non Core Expenditure" totalsRowFunction="sum" dataDxfId="11" totalsRowDxfId="10"/>
    <tableColumn id="5" xr3:uid="{00000000-0010-0000-0100-000005000000}" name="Total Core Expenditure" totalsRowFunction="sum" dataDxfId="9" totalsRowDxfId="8"/>
    <tableColumn id="6" xr3:uid="{00000000-0010-0000-0100-000006000000}" name="Total UK/EEA Core Expenditure" totalsRowFunction="sum" dataDxfId="7" totalsRowDxfId="6"/>
    <tableColumn id="7" xr3:uid="{00000000-0010-0000-0100-000007000000}" name="Total Non UK/EEA Core Expenditure" totalsRowFunction="custom" dataDxfId="5" totalsRowDxfId="4">
      <totalsRowFormula>SUM(Table2[Total Non UK/EEA Core Expenditure])</totalsRowFormula>
    </tableColumn>
    <tableColumn id="8" xr3:uid="{00000000-0010-0000-0100-000008000000}" name="Apportionment basis " totalsRowFunction="custom" dataDxfId="3" totalsRowDxfId="2">
      <totalsRowFormula>SUM(Table2[[Apportionment basis ]])</totalsRowFormula>
    </tableColumn>
    <tableColumn id="9" xr3:uid="{00000000-0010-0000-0100-000009000000}" name="Comments" dataDxfId="1" totalsRowDxfId="0"/>
  </tableColumns>
  <tableStyleInfo name="TableStyleLight2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ov.uk/guidance/corporation-tax-creative-industry-tax-relief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gov.uk/hmrc-internal-manuals/museums-and-galleries-exhibition-tax-relief/mgetr70000"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www.gov.uk/hmrc-internal-manuals/museums-and-galleries-exhibition-tax-relief/mgetr60010"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showGridLines="0" zoomScaleNormal="100" workbookViewId="0">
      <selection activeCell="D5" sqref="D5"/>
    </sheetView>
  </sheetViews>
  <sheetFormatPr defaultColWidth="9.140625" defaultRowHeight="15" x14ac:dyDescent="0.25"/>
  <cols>
    <col min="1" max="1" width="36.140625" style="1" customWidth="1"/>
    <col min="2" max="2" width="16.85546875" style="1" customWidth="1"/>
    <col min="3" max="3" width="16" style="1" customWidth="1"/>
    <col min="4" max="4" width="28" style="1" customWidth="1"/>
    <col min="5" max="5" width="26.28515625" style="1" customWidth="1"/>
    <col min="6" max="6" width="40.42578125" style="1" customWidth="1"/>
    <col min="7" max="7" width="44.140625" style="1" customWidth="1"/>
    <col min="8" max="8" width="30.28515625" style="1" customWidth="1"/>
    <col min="9" max="9" width="29.42578125" style="1" customWidth="1"/>
    <col min="10" max="10" width="26.7109375" style="1" customWidth="1"/>
    <col min="11" max="16384" width="9.140625" style="1"/>
  </cols>
  <sheetData>
    <row r="1" spans="1:11" ht="21" x14ac:dyDescent="0.25">
      <c r="A1" s="106" t="s">
        <v>0</v>
      </c>
      <c r="B1" s="107"/>
      <c r="C1" s="107"/>
      <c r="D1" s="107"/>
      <c r="E1" s="107"/>
      <c r="F1" s="107"/>
      <c r="G1" s="107"/>
      <c r="H1" s="107"/>
      <c r="I1" s="108"/>
    </row>
    <row r="2" spans="1:11" x14ac:dyDescent="0.25">
      <c r="A2" s="9" t="s">
        <v>1</v>
      </c>
      <c r="B2" s="109"/>
      <c r="C2" s="109"/>
      <c r="D2" s="109"/>
      <c r="E2" s="109"/>
      <c r="F2" s="2"/>
      <c r="G2" s="9" t="s">
        <v>2</v>
      </c>
      <c r="H2" s="109"/>
      <c r="I2" s="110"/>
    </row>
    <row r="3" spans="1:11" ht="22.5" customHeight="1" thickBot="1" x14ac:dyDescent="0.3">
      <c r="A3" s="9" t="s">
        <v>3</v>
      </c>
      <c r="B3" s="109"/>
      <c r="C3" s="109"/>
      <c r="D3" s="109"/>
      <c r="E3" s="109"/>
      <c r="F3" s="2"/>
      <c r="G3" s="9" t="s">
        <v>4</v>
      </c>
      <c r="H3" s="109"/>
      <c r="I3" s="110"/>
    </row>
    <row r="4" spans="1:11" ht="35.25" customHeight="1" x14ac:dyDescent="0.25">
      <c r="A4" s="58" t="s">
        <v>5</v>
      </c>
      <c r="B4" s="59"/>
      <c r="C4" s="59"/>
      <c r="D4" s="59"/>
      <c r="E4" s="59"/>
      <c r="F4" s="59"/>
      <c r="G4" s="59"/>
      <c r="H4" s="59"/>
      <c r="I4" s="60"/>
      <c r="J4" s="4"/>
      <c r="K4" s="8"/>
    </row>
    <row r="5" spans="1:11" ht="32.25" customHeight="1" x14ac:dyDescent="0.25">
      <c r="A5" s="61" t="s">
        <v>6</v>
      </c>
      <c r="B5" s="62"/>
      <c r="C5" s="62"/>
      <c r="D5" s="62"/>
      <c r="E5" s="62"/>
      <c r="F5" s="62"/>
      <c r="G5" s="62"/>
      <c r="H5" s="62"/>
      <c r="I5" s="63"/>
      <c r="J5" s="4"/>
      <c r="K5" s="8"/>
    </row>
    <row r="6" spans="1:11" ht="36.75" customHeight="1" x14ac:dyDescent="0.25">
      <c r="A6" s="104" t="s">
        <v>7</v>
      </c>
      <c r="B6" s="105"/>
      <c r="C6" s="105"/>
      <c r="D6" s="105"/>
      <c r="E6" s="105"/>
      <c r="F6" s="105"/>
      <c r="G6" s="105"/>
      <c r="H6" s="62"/>
      <c r="I6" s="63"/>
      <c r="J6" s="4"/>
      <c r="K6" s="8"/>
    </row>
    <row r="7" spans="1:11" ht="20.25" customHeight="1" x14ac:dyDescent="0.25">
      <c r="A7" s="64" t="s">
        <v>8</v>
      </c>
      <c r="B7" s="62"/>
      <c r="C7" s="62"/>
      <c r="D7" s="62"/>
      <c r="E7" s="62"/>
      <c r="F7" s="62"/>
      <c r="G7" s="62"/>
      <c r="H7" s="62"/>
      <c r="I7" s="63"/>
      <c r="J7" s="6"/>
      <c r="K7" s="7"/>
    </row>
    <row r="8" spans="1:11" ht="25.5" customHeight="1" x14ac:dyDescent="0.25">
      <c r="A8" s="69" t="s">
        <v>9</v>
      </c>
      <c r="B8" s="4"/>
      <c r="C8" s="4"/>
      <c r="D8" s="4"/>
      <c r="E8" s="4"/>
      <c r="F8" s="4"/>
      <c r="G8" s="4"/>
      <c r="H8" s="4"/>
      <c r="I8" s="63"/>
      <c r="J8" s="6"/>
      <c r="K8" s="7"/>
    </row>
    <row r="9" spans="1:11" ht="30" customHeight="1" x14ac:dyDescent="0.25">
      <c r="A9" s="65" t="s">
        <v>10</v>
      </c>
      <c r="B9" s="62"/>
      <c r="C9" s="62"/>
      <c r="D9" s="62"/>
      <c r="E9" s="4"/>
      <c r="F9" s="4"/>
      <c r="G9" s="4"/>
      <c r="H9" s="4"/>
      <c r="I9" s="63"/>
      <c r="J9" s="6"/>
      <c r="K9" s="7"/>
    </row>
    <row r="10" spans="1:11" ht="24.75" customHeight="1" thickBot="1" x14ac:dyDescent="0.3">
      <c r="A10" s="66" t="s">
        <v>11</v>
      </c>
      <c r="B10" s="67"/>
      <c r="C10" s="67"/>
      <c r="D10" s="67"/>
      <c r="E10" s="67"/>
      <c r="F10" s="67"/>
      <c r="G10" s="67"/>
      <c r="H10" s="67"/>
      <c r="I10" s="68"/>
      <c r="J10" s="6"/>
      <c r="K10" s="7"/>
    </row>
    <row r="29" spans="1:1" x14ac:dyDescent="0.25">
      <c r="A29" s="3"/>
    </row>
  </sheetData>
  <mergeCells count="6">
    <mergeCell ref="A6:G6"/>
    <mergeCell ref="A1:I1"/>
    <mergeCell ref="B2:E2"/>
    <mergeCell ref="B3:E3"/>
    <mergeCell ref="H2:I2"/>
    <mergeCell ref="H3:I3"/>
  </mergeCells>
  <hyperlinks>
    <hyperlink ref="A10" r:id="rId1" display="https://www.gov.uk/guidance/corporation-tax-creative-industry-tax-reliefs" xr:uid="{4234E184-8FCD-4D3A-8991-2E3739925123}"/>
  </hyperlinks>
  <pageMargins left="0.7" right="0.7" top="0.75" bottom="0.75" header="0.3" footer="0.3"/>
  <pageSetup paperSize="9" scale="28" orientation="portrait" r:id="rId2"/>
  <headerFooter>
    <oddHeader xml:space="preserve">&amp;CM&amp;G Stencil V5 HMRC Version
</oddHeader>
    <oddFooter>&amp;C&amp;"Calibri"&amp;11&amp;K000000_x000D_&amp;1#&amp;"Calibri"&amp;10&amp;K000000OFFICIAL-SENSITIVE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241F0-6B5F-4814-AF83-1746913DF210}">
  <sheetPr>
    <tabColor theme="9" tint="0.39997558519241921"/>
    <pageSetUpPr fitToPage="1"/>
  </sheetPr>
  <dimension ref="A1:I85"/>
  <sheetViews>
    <sheetView showGridLines="0" tabSelected="1" topLeftCell="A18" zoomScaleNormal="100" workbookViewId="0">
      <selection activeCell="D36" sqref="D36"/>
    </sheetView>
  </sheetViews>
  <sheetFormatPr defaultRowHeight="15.75" x14ac:dyDescent="0.25"/>
  <cols>
    <col min="1" max="1" width="5.140625" style="11" customWidth="1"/>
    <col min="2" max="2" width="5.5703125" style="45" bestFit="1" customWidth="1"/>
    <col min="3" max="3" width="82.140625" style="11" customWidth="1"/>
    <col min="4" max="8" width="18.42578125" style="11" customWidth="1"/>
    <col min="9" max="9" width="57.5703125" style="11" customWidth="1"/>
    <col min="10" max="16384" width="9.140625" style="11"/>
  </cols>
  <sheetData>
    <row r="1" spans="1:9" x14ac:dyDescent="0.25">
      <c r="A1" s="117" t="s">
        <v>12</v>
      </c>
      <c r="B1" s="118"/>
      <c r="C1" s="119"/>
      <c r="D1" s="126"/>
      <c r="E1" s="127"/>
      <c r="F1" s="127"/>
      <c r="G1" s="127"/>
      <c r="H1" s="127"/>
      <c r="I1" s="128"/>
    </row>
    <row r="2" spans="1:9" x14ac:dyDescent="0.25">
      <c r="A2" s="129" t="s">
        <v>13</v>
      </c>
      <c r="B2" s="130"/>
      <c r="C2" s="131"/>
      <c r="D2" s="135"/>
      <c r="E2" s="136"/>
      <c r="F2" s="136"/>
      <c r="G2" s="136"/>
      <c r="H2" s="132"/>
      <c r="I2" s="96"/>
    </row>
    <row r="3" spans="1:9" x14ac:dyDescent="0.25">
      <c r="A3" s="120" t="s">
        <v>14</v>
      </c>
      <c r="B3" s="121"/>
      <c r="C3" s="122"/>
      <c r="D3" s="132"/>
      <c r="E3" s="133"/>
      <c r="F3" s="133"/>
      <c r="G3" s="133"/>
      <c r="H3" s="133"/>
      <c r="I3" s="134"/>
    </row>
    <row r="4" spans="1:9" x14ac:dyDescent="0.25">
      <c r="A4" s="120" t="s">
        <v>15</v>
      </c>
      <c r="B4" s="121"/>
      <c r="C4" s="122"/>
      <c r="D4" s="137"/>
      <c r="E4" s="138"/>
      <c r="F4" s="138"/>
      <c r="G4" s="138"/>
      <c r="H4" s="139"/>
      <c r="I4" s="97"/>
    </row>
    <row r="5" spans="1:9" x14ac:dyDescent="0.25">
      <c r="A5" s="140" t="s">
        <v>16</v>
      </c>
      <c r="B5" s="141"/>
      <c r="C5" s="142"/>
      <c r="D5" s="98"/>
      <c r="E5" s="99"/>
      <c r="F5" s="99"/>
      <c r="G5" s="99"/>
      <c r="H5" s="100"/>
      <c r="I5" s="97"/>
    </row>
    <row r="6" spans="1:9" x14ac:dyDescent="0.25">
      <c r="A6" s="120" t="s">
        <v>17</v>
      </c>
      <c r="B6" s="121"/>
      <c r="C6" s="122"/>
      <c r="D6" s="98"/>
      <c r="E6" s="101"/>
      <c r="F6" s="101"/>
      <c r="G6" s="101"/>
      <c r="H6" s="101"/>
      <c r="I6" s="102"/>
    </row>
    <row r="7" spans="1:9" x14ac:dyDescent="0.25">
      <c r="A7" s="70" t="s">
        <v>18</v>
      </c>
      <c r="B7" s="71"/>
      <c r="C7" s="72"/>
      <c r="D7" s="123"/>
      <c r="E7" s="124"/>
      <c r="F7" s="124"/>
      <c r="G7" s="124"/>
      <c r="H7" s="125"/>
      <c r="I7" s="103"/>
    </row>
    <row r="8" spans="1:9" ht="16.5" thickBot="1" x14ac:dyDescent="0.3">
      <c r="A8" s="73" t="s">
        <v>19</v>
      </c>
      <c r="B8" s="74"/>
      <c r="C8" s="75"/>
      <c r="D8" s="76" t="s">
        <v>20</v>
      </c>
      <c r="E8" s="77" t="s">
        <v>21</v>
      </c>
      <c r="F8" s="77" t="s">
        <v>22</v>
      </c>
      <c r="G8" s="77" t="s">
        <v>23</v>
      </c>
      <c r="H8" s="77" t="s">
        <v>24</v>
      </c>
      <c r="I8" s="75"/>
    </row>
    <row r="9" spans="1:9" x14ac:dyDescent="0.25">
      <c r="A9" s="14"/>
      <c r="B9" s="15" t="s">
        <v>25</v>
      </c>
      <c r="C9" s="16" t="s">
        <v>26</v>
      </c>
      <c r="D9" s="16" t="s">
        <v>27</v>
      </c>
      <c r="E9" s="16"/>
      <c r="F9" s="16"/>
      <c r="G9" s="16"/>
      <c r="H9" s="16"/>
      <c r="I9" s="17" t="s">
        <v>28</v>
      </c>
    </row>
    <row r="10" spans="1:9" x14ac:dyDescent="0.25">
      <c r="A10" s="111" t="s">
        <v>29</v>
      </c>
      <c r="B10" s="18" t="s">
        <v>30</v>
      </c>
      <c r="C10" s="19" t="s">
        <v>31</v>
      </c>
      <c r="D10" s="20"/>
      <c r="E10" s="20"/>
      <c r="F10" s="20"/>
      <c r="G10" s="20"/>
      <c r="H10" s="20"/>
      <c r="I10" s="13"/>
    </row>
    <row r="11" spans="1:9" x14ac:dyDescent="0.25">
      <c r="A11" s="111"/>
      <c r="B11" s="18" t="s">
        <v>32</v>
      </c>
      <c r="C11" s="19" t="s">
        <v>33</v>
      </c>
      <c r="D11" s="20"/>
      <c r="E11" s="20"/>
      <c r="F11" s="20"/>
      <c r="G11" s="20"/>
      <c r="H11" s="20"/>
      <c r="I11" s="13"/>
    </row>
    <row r="12" spans="1:9" x14ac:dyDescent="0.25">
      <c r="A12" s="111"/>
      <c r="B12" s="18" t="s">
        <v>34</v>
      </c>
      <c r="C12" s="19" t="s">
        <v>35</v>
      </c>
      <c r="D12" s="20"/>
      <c r="E12" s="20"/>
      <c r="F12" s="20"/>
      <c r="G12" s="20"/>
      <c r="H12" s="20"/>
      <c r="I12" s="13"/>
    </row>
    <row r="13" spans="1:9" x14ac:dyDescent="0.25">
      <c r="A13" s="111"/>
      <c r="B13" s="18" t="s">
        <v>36</v>
      </c>
      <c r="C13" s="21" t="s">
        <v>37</v>
      </c>
      <c r="D13" s="20"/>
      <c r="E13" s="22">
        <f>D14+D13</f>
        <v>0</v>
      </c>
      <c r="F13" s="22">
        <f>E13+E14</f>
        <v>0</v>
      </c>
      <c r="G13" s="22">
        <f>F13+F14</f>
        <v>0</v>
      </c>
      <c r="H13" s="22">
        <f>G13+G14</f>
        <v>0</v>
      </c>
      <c r="I13" s="13"/>
    </row>
    <row r="14" spans="1:9" x14ac:dyDescent="0.25">
      <c r="A14" s="111"/>
      <c r="B14" s="18" t="s">
        <v>38</v>
      </c>
      <c r="C14" s="12" t="s">
        <v>39</v>
      </c>
      <c r="D14" s="22">
        <f>SUM(D12-D13)</f>
        <v>0</v>
      </c>
      <c r="E14" s="22">
        <f>SUM(E12-E13)</f>
        <v>0</v>
      </c>
      <c r="F14" s="22">
        <f>SUM(F12-F13)</f>
        <v>0</v>
      </c>
      <c r="G14" s="22">
        <f>SUM(G12-G13)</f>
        <v>0</v>
      </c>
      <c r="H14" s="22">
        <f>SUM(H12-H13)</f>
        <v>0</v>
      </c>
      <c r="I14" s="13" t="s">
        <v>40</v>
      </c>
    </row>
    <row r="15" spans="1:9" x14ac:dyDescent="0.25">
      <c r="A15" s="111"/>
      <c r="B15" s="18" t="s">
        <v>41</v>
      </c>
      <c r="C15" s="19" t="s">
        <v>42</v>
      </c>
      <c r="D15" s="20">
        <f>IFERROR(SUM(D12/D11*D10),0)</f>
        <v>0</v>
      </c>
      <c r="E15" s="22">
        <f t="shared" ref="E15:F15" si="0">IFERROR(SUM(E12/E11*E10),0)</f>
        <v>0</v>
      </c>
      <c r="F15" s="22">
        <f t="shared" si="0"/>
        <v>0</v>
      </c>
      <c r="G15" s="22">
        <f>IFERROR(SUM(G12/G11*G10),0)</f>
        <v>0</v>
      </c>
      <c r="H15" s="22">
        <f>IFERROR(SUM(H12/H11*H10),0)</f>
        <v>0</v>
      </c>
      <c r="I15" s="13" t="s">
        <v>43</v>
      </c>
    </row>
    <row r="16" spans="1:9" x14ac:dyDescent="0.25">
      <c r="A16" s="111"/>
      <c r="B16" s="18" t="s">
        <v>44</v>
      </c>
      <c r="C16" s="21" t="s">
        <v>45</v>
      </c>
      <c r="D16" s="20"/>
      <c r="E16" s="22">
        <f>D17+D16</f>
        <v>0</v>
      </c>
      <c r="F16" s="22">
        <f>E16+E17</f>
        <v>0</v>
      </c>
      <c r="G16" s="22">
        <f>F16+F17</f>
        <v>0</v>
      </c>
      <c r="H16" s="22">
        <f>G16+G17</f>
        <v>0</v>
      </c>
      <c r="I16" s="13"/>
    </row>
    <row r="17" spans="1:9" x14ac:dyDescent="0.25">
      <c r="A17" s="111"/>
      <c r="B17" s="18" t="s">
        <v>46</v>
      </c>
      <c r="C17" s="12" t="s">
        <v>47</v>
      </c>
      <c r="D17" s="20">
        <f>SUM(D15-D16)</f>
        <v>0</v>
      </c>
      <c r="E17" s="20">
        <f>SUM(E15-E16)</f>
        <v>0</v>
      </c>
      <c r="F17" s="20">
        <f>SUM(F15-F16)</f>
        <v>0</v>
      </c>
      <c r="G17" s="20">
        <f>SUM(G15-G16)</f>
        <v>0</v>
      </c>
      <c r="H17" s="20">
        <f>SUM(H15-H16)</f>
        <v>0</v>
      </c>
      <c r="I17" s="13" t="s">
        <v>48</v>
      </c>
    </row>
    <row r="18" spans="1:9" x14ac:dyDescent="0.25">
      <c r="A18" s="111"/>
      <c r="B18" s="18" t="s">
        <v>49</v>
      </c>
      <c r="C18" s="19" t="s">
        <v>50</v>
      </c>
      <c r="D18" s="20"/>
      <c r="E18" s="20"/>
      <c r="F18" s="20"/>
      <c r="G18" s="20"/>
      <c r="H18" s="20"/>
      <c r="I18" s="13" t="s">
        <v>51</v>
      </c>
    </row>
    <row r="19" spans="1:9" x14ac:dyDescent="0.25">
      <c r="A19" s="111"/>
      <c r="B19" s="18" t="s">
        <v>52</v>
      </c>
      <c r="C19" s="12" t="s">
        <v>53</v>
      </c>
      <c r="D19" s="20">
        <f>SUM(D17-D14+D18)</f>
        <v>0</v>
      </c>
      <c r="E19" s="20">
        <f>SUM(E17-E14+E18)</f>
        <v>0</v>
      </c>
      <c r="F19" s="20">
        <f>SUM(F17-F14+F18)</f>
        <v>0</v>
      </c>
      <c r="G19" s="20">
        <f>SUM(G17-G14+G18)</f>
        <v>0</v>
      </c>
      <c r="H19" s="20">
        <f>SUM(H17-H14+H18)</f>
        <v>0</v>
      </c>
      <c r="I19" s="13" t="s">
        <v>54</v>
      </c>
    </row>
    <row r="20" spans="1:9" x14ac:dyDescent="0.25">
      <c r="A20" s="112" t="s">
        <v>55</v>
      </c>
      <c r="B20" s="18" t="s">
        <v>56</v>
      </c>
      <c r="C20" s="19" t="s">
        <v>57</v>
      </c>
      <c r="D20" s="23"/>
      <c r="E20" s="23"/>
      <c r="F20" s="23"/>
      <c r="G20" s="23"/>
      <c r="H20" s="23"/>
      <c r="I20" s="13"/>
    </row>
    <row r="21" spans="1:9" x14ac:dyDescent="0.25">
      <c r="A21" s="113"/>
      <c r="B21" s="18" t="s">
        <v>58</v>
      </c>
      <c r="C21" s="19" t="s">
        <v>59</v>
      </c>
      <c r="D21" s="23"/>
      <c r="E21" s="23"/>
      <c r="F21" s="23"/>
      <c r="G21" s="23"/>
      <c r="H21" s="23"/>
      <c r="I21" s="13"/>
    </row>
    <row r="22" spans="1:9" x14ac:dyDescent="0.25">
      <c r="A22" s="113"/>
      <c r="B22" s="18" t="s">
        <v>60</v>
      </c>
      <c r="C22" s="12" t="s">
        <v>61</v>
      </c>
      <c r="D22" s="23"/>
      <c r="E22" s="23"/>
      <c r="F22" s="23"/>
      <c r="G22" s="23"/>
      <c r="H22" s="23"/>
      <c r="I22" s="13"/>
    </row>
    <row r="23" spans="1:9" x14ac:dyDescent="0.25">
      <c r="A23" s="113"/>
      <c r="B23" s="18" t="s">
        <v>62</v>
      </c>
      <c r="C23" s="21" t="s">
        <v>63</v>
      </c>
      <c r="D23" s="23"/>
      <c r="E23" s="23"/>
      <c r="F23" s="23"/>
      <c r="G23" s="23"/>
      <c r="H23" s="23"/>
      <c r="I23" s="13"/>
    </row>
    <row r="24" spans="1:9" x14ac:dyDescent="0.25">
      <c r="A24" s="113"/>
      <c r="B24" s="18" t="s">
        <v>64</v>
      </c>
      <c r="C24" s="12" t="s">
        <v>65</v>
      </c>
      <c r="D24" s="24">
        <f t="shared" ref="D24:E24" si="1">SUM(D22+D23)</f>
        <v>0</v>
      </c>
      <c r="E24" s="24">
        <f t="shared" si="1"/>
        <v>0</v>
      </c>
      <c r="F24" s="24">
        <f>SUM(F22+F23)</f>
        <v>0</v>
      </c>
      <c r="G24" s="24">
        <f>SUM(G22+G23)</f>
        <v>0</v>
      </c>
      <c r="H24" s="24">
        <f>SUM(H22+H23)</f>
        <v>0</v>
      </c>
      <c r="I24" s="13" t="s">
        <v>66</v>
      </c>
    </row>
    <row r="25" spans="1:9" x14ac:dyDescent="0.25">
      <c r="A25" s="113"/>
      <c r="B25" s="18" t="s">
        <v>67</v>
      </c>
      <c r="C25" s="19" t="s">
        <v>68</v>
      </c>
      <c r="D25" s="24">
        <f>SUM(D24*0.8)</f>
        <v>0</v>
      </c>
      <c r="E25" s="24">
        <f>SUM(E24*0.8)</f>
        <v>0</v>
      </c>
      <c r="F25" s="24">
        <f>SUM(F24*0.8)</f>
        <v>0</v>
      </c>
      <c r="G25" s="24">
        <f>SUM(G24*0.8)</f>
        <v>0</v>
      </c>
      <c r="H25" s="24">
        <f>SUM(H24*0.8)</f>
        <v>0</v>
      </c>
      <c r="I25" s="13" t="s">
        <v>69</v>
      </c>
    </row>
    <row r="26" spans="1:9" x14ac:dyDescent="0.25">
      <c r="A26" s="113"/>
      <c r="B26" s="18" t="s">
        <v>70</v>
      </c>
      <c r="C26" s="12" t="s">
        <v>71</v>
      </c>
      <c r="D26" s="24">
        <f>MIN(D22,D25)</f>
        <v>0</v>
      </c>
      <c r="E26" s="24">
        <f>MIN(E22,E25)</f>
        <v>0</v>
      </c>
      <c r="F26" s="24">
        <f>MIN(F22,F25)</f>
        <v>0</v>
      </c>
      <c r="G26" s="24">
        <f>MIN(G22,G25)</f>
        <v>0</v>
      </c>
      <c r="H26" s="24">
        <f>MIN(H22,H25)</f>
        <v>0</v>
      </c>
      <c r="I26" s="13" t="s">
        <v>72</v>
      </c>
    </row>
    <row r="27" spans="1:9" x14ac:dyDescent="0.25">
      <c r="A27" s="113"/>
      <c r="B27" s="18" t="s">
        <v>73</v>
      </c>
      <c r="C27" s="21" t="s">
        <v>74</v>
      </c>
      <c r="D27" s="23"/>
      <c r="E27" s="24">
        <f>D26</f>
        <v>0</v>
      </c>
      <c r="F27" s="24">
        <f>E26</f>
        <v>0</v>
      </c>
      <c r="G27" s="24">
        <f>F26</f>
        <v>0</v>
      </c>
      <c r="H27" s="24">
        <f>G26</f>
        <v>0</v>
      </c>
      <c r="I27" s="13"/>
    </row>
    <row r="28" spans="1:9" x14ac:dyDescent="0.25">
      <c r="A28" s="113"/>
      <c r="B28" s="18" t="s">
        <v>75</v>
      </c>
      <c r="C28" s="12" t="s">
        <v>76</v>
      </c>
      <c r="D28" s="24">
        <f>SUM(D26-D27)</f>
        <v>0</v>
      </c>
      <c r="E28" s="24">
        <f>SUM(E26-E27)</f>
        <v>0</v>
      </c>
      <c r="F28" s="24">
        <f>SUM(F26-F27)</f>
        <v>0</v>
      </c>
      <c r="G28" s="24">
        <f>SUM(G26-G27)</f>
        <v>0</v>
      </c>
      <c r="H28" s="24">
        <f>SUM(H26-H27)</f>
        <v>0</v>
      </c>
      <c r="I28" s="25" t="s">
        <v>77</v>
      </c>
    </row>
    <row r="29" spans="1:9" x14ac:dyDescent="0.25">
      <c r="A29" s="113"/>
      <c r="B29" s="18" t="s">
        <v>78</v>
      </c>
      <c r="C29" s="12" t="s">
        <v>79</v>
      </c>
      <c r="D29" s="23">
        <f>SUM(D19-D28)</f>
        <v>0</v>
      </c>
      <c r="E29" s="23">
        <f>SUM(E19-E28)</f>
        <v>0</v>
      </c>
      <c r="F29" s="23">
        <f>SUM(F19-F28)</f>
        <v>0</v>
      </c>
      <c r="G29" s="23">
        <f>SUM(G19-G28)</f>
        <v>0</v>
      </c>
      <c r="H29" s="23">
        <f>SUM(H19-H28)</f>
        <v>0</v>
      </c>
      <c r="I29" s="25" t="s">
        <v>80</v>
      </c>
    </row>
    <row r="30" spans="1:9" x14ac:dyDescent="0.25">
      <c r="A30" s="114" t="s">
        <v>81</v>
      </c>
      <c r="B30" s="18" t="s">
        <v>82</v>
      </c>
      <c r="C30" s="26" t="s">
        <v>65</v>
      </c>
      <c r="D30" s="22">
        <f>D24</f>
        <v>0</v>
      </c>
      <c r="E30" s="22">
        <f>E24</f>
        <v>0</v>
      </c>
      <c r="F30" s="22">
        <f>F24</f>
        <v>0</v>
      </c>
      <c r="G30" s="22">
        <f>G24</f>
        <v>0</v>
      </c>
      <c r="H30" s="22">
        <f>H24</f>
        <v>0</v>
      </c>
      <c r="I30" s="19"/>
    </row>
    <row r="31" spans="1:9" x14ac:dyDescent="0.25">
      <c r="A31" s="114"/>
      <c r="B31" s="18" t="s">
        <v>83</v>
      </c>
      <c r="C31" s="27" t="s">
        <v>84</v>
      </c>
      <c r="D31" s="20"/>
      <c r="E31" s="22">
        <f>D30</f>
        <v>0</v>
      </c>
      <c r="F31" s="22">
        <f>E30</f>
        <v>0</v>
      </c>
      <c r="G31" s="22">
        <f>F30</f>
        <v>0</v>
      </c>
      <c r="H31" s="22">
        <f>G30</f>
        <v>0</v>
      </c>
      <c r="I31" s="19"/>
    </row>
    <row r="32" spans="1:9" x14ac:dyDescent="0.25">
      <c r="A32" s="114"/>
      <c r="B32" s="18" t="s">
        <v>85</v>
      </c>
      <c r="C32" s="28" t="s">
        <v>86</v>
      </c>
      <c r="D32" s="22">
        <f>D30-D31</f>
        <v>0</v>
      </c>
      <c r="E32" s="22">
        <f>E30-E31</f>
        <v>0</v>
      </c>
      <c r="F32" s="22">
        <f>F30-F31</f>
        <v>0</v>
      </c>
      <c r="G32" s="22">
        <f>G30-G31</f>
        <v>0</v>
      </c>
      <c r="H32" s="22">
        <f>H30-H31</f>
        <v>0</v>
      </c>
      <c r="I32" s="19" t="s">
        <v>87</v>
      </c>
    </row>
    <row r="33" spans="1:9" x14ac:dyDescent="0.25">
      <c r="A33" s="114"/>
      <c r="B33" s="18" t="s">
        <v>88</v>
      </c>
      <c r="C33" s="25" t="s">
        <v>89</v>
      </c>
      <c r="D33" s="20"/>
      <c r="E33" s="20"/>
      <c r="F33" s="20"/>
      <c r="G33" s="20"/>
      <c r="H33" s="20"/>
      <c r="I33" s="25"/>
    </row>
    <row r="34" spans="1:9" x14ac:dyDescent="0.25">
      <c r="A34" s="114"/>
      <c r="B34" s="18" t="s">
        <v>90</v>
      </c>
      <c r="C34" s="27" t="s">
        <v>91</v>
      </c>
      <c r="D34" s="20"/>
      <c r="E34" s="22">
        <f>D33</f>
        <v>0</v>
      </c>
      <c r="F34" s="22">
        <f>E33</f>
        <v>0</v>
      </c>
      <c r="G34" s="22">
        <f>F33</f>
        <v>0</v>
      </c>
      <c r="H34" s="22">
        <f>G33</f>
        <v>0</v>
      </c>
      <c r="I34" s="19"/>
    </row>
    <row r="35" spans="1:9" x14ac:dyDescent="0.25">
      <c r="A35" s="114"/>
      <c r="B35" s="18" t="s">
        <v>92</v>
      </c>
      <c r="C35" s="27" t="s">
        <v>93</v>
      </c>
      <c r="D35" s="22">
        <f>SUM(D33-D34)</f>
        <v>0</v>
      </c>
      <c r="E35" s="22">
        <f>SUM(E33-E34)</f>
        <v>0</v>
      </c>
      <c r="F35" s="22">
        <f>SUM(F33-F34)</f>
        <v>0</v>
      </c>
      <c r="G35" s="22">
        <f>SUM(G33-G34)</f>
        <v>0</v>
      </c>
      <c r="H35" s="22">
        <f>SUM(H33-H34)</f>
        <v>0</v>
      </c>
      <c r="I35" s="19" t="s">
        <v>94</v>
      </c>
    </row>
    <row r="36" spans="1:9" x14ac:dyDescent="0.25">
      <c r="A36" s="114"/>
      <c r="B36" s="18" t="s">
        <v>95</v>
      </c>
      <c r="C36" s="28" t="s">
        <v>96</v>
      </c>
      <c r="D36" s="22">
        <f>D32+D35</f>
        <v>0</v>
      </c>
      <c r="E36" s="22">
        <f>E32+E35</f>
        <v>0</v>
      </c>
      <c r="F36" s="22">
        <f>F32+F35</f>
        <v>0</v>
      </c>
      <c r="G36" s="22">
        <f>G32+G35</f>
        <v>0</v>
      </c>
      <c r="H36" s="22">
        <f>H32+H35</f>
        <v>0</v>
      </c>
      <c r="I36" s="19" t="s">
        <v>97</v>
      </c>
    </row>
    <row r="37" spans="1:9" x14ac:dyDescent="0.25">
      <c r="A37" s="114"/>
      <c r="B37" s="18" t="s">
        <v>98</v>
      </c>
      <c r="C37" s="25" t="s">
        <v>99</v>
      </c>
      <c r="D37" s="22">
        <f>D22</f>
        <v>0</v>
      </c>
      <c r="E37" s="22">
        <f>E22</f>
        <v>0</v>
      </c>
      <c r="F37" s="22">
        <f>F22</f>
        <v>0</v>
      </c>
      <c r="G37" s="22">
        <f>G22</f>
        <v>0</v>
      </c>
      <c r="H37" s="22">
        <f>H22</f>
        <v>0</v>
      </c>
      <c r="I37" s="19"/>
    </row>
    <row r="38" spans="1:9" x14ac:dyDescent="0.25">
      <c r="A38" s="114"/>
      <c r="B38" s="18" t="s">
        <v>100</v>
      </c>
      <c r="C38" s="27" t="s">
        <v>101</v>
      </c>
      <c r="D38" s="20"/>
      <c r="E38" s="22">
        <f>D37</f>
        <v>0</v>
      </c>
      <c r="F38" s="22">
        <f>E37</f>
        <v>0</v>
      </c>
      <c r="G38" s="22">
        <f>F37</f>
        <v>0</v>
      </c>
      <c r="H38" s="22">
        <f>G37</f>
        <v>0</v>
      </c>
      <c r="I38" s="19"/>
    </row>
    <row r="39" spans="1:9" x14ac:dyDescent="0.25">
      <c r="A39" s="114"/>
      <c r="B39" s="18" t="s">
        <v>102</v>
      </c>
      <c r="C39" s="28" t="s">
        <v>103</v>
      </c>
      <c r="D39" s="22">
        <f>D37-D38</f>
        <v>0</v>
      </c>
      <c r="E39" s="22">
        <f>E37-E38</f>
        <v>0</v>
      </c>
      <c r="F39" s="22">
        <f>F37-F38</f>
        <v>0</v>
      </c>
      <c r="G39" s="22">
        <f>G37-G38</f>
        <v>0</v>
      </c>
      <c r="H39" s="22">
        <f>H37-H38</f>
        <v>0</v>
      </c>
      <c r="I39" s="19" t="s">
        <v>104</v>
      </c>
    </row>
    <row r="40" spans="1:9" x14ac:dyDescent="0.25">
      <c r="A40" s="115" t="s">
        <v>105</v>
      </c>
      <c r="B40" s="29" t="s">
        <v>106</v>
      </c>
      <c r="C40" s="21" t="s">
        <v>107</v>
      </c>
      <c r="D40" s="23"/>
      <c r="E40" s="23"/>
      <c r="F40" s="23"/>
      <c r="G40" s="23"/>
      <c r="H40" s="23"/>
      <c r="I40" s="13" t="s">
        <v>108</v>
      </c>
    </row>
    <row r="41" spans="1:9" x14ac:dyDescent="0.25">
      <c r="A41" s="115"/>
      <c r="B41" s="18" t="s">
        <v>109</v>
      </c>
      <c r="C41" s="19" t="s">
        <v>110</v>
      </c>
      <c r="D41" s="23">
        <f>MIN(D29+D40, 0)</f>
        <v>0</v>
      </c>
      <c r="E41" s="23">
        <f>MIN(E29+E40, 0)</f>
        <v>0</v>
      </c>
      <c r="F41" s="23">
        <f>MIN(F29+F40, 0)</f>
        <v>0</v>
      </c>
      <c r="G41" s="23">
        <f>MIN(G29+G40, 0)</f>
        <v>0</v>
      </c>
      <c r="H41" s="23">
        <f>MIN(H29+H40, 0)</f>
        <v>0</v>
      </c>
      <c r="I41" s="13" t="s">
        <v>111</v>
      </c>
    </row>
    <row r="42" spans="1:9" x14ac:dyDescent="0.25">
      <c r="A42" s="115"/>
      <c r="B42" s="18" t="s">
        <v>112</v>
      </c>
      <c r="C42" s="19" t="s">
        <v>113</v>
      </c>
      <c r="D42" s="23">
        <v>0</v>
      </c>
      <c r="E42" s="24">
        <f>D44+D42</f>
        <v>0</v>
      </c>
      <c r="F42" s="24">
        <f>E42+E44</f>
        <v>0</v>
      </c>
      <c r="G42" s="24">
        <f>F42+F44</f>
        <v>0</v>
      </c>
      <c r="H42" s="24">
        <f>G42+G44</f>
        <v>0</v>
      </c>
      <c r="I42" s="13"/>
    </row>
    <row r="43" spans="1:9" x14ac:dyDescent="0.25">
      <c r="A43" s="115"/>
      <c r="B43" s="18" t="s">
        <v>114</v>
      </c>
      <c r="C43" s="19" t="s">
        <v>115</v>
      </c>
      <c r="D43" s="23"/>
      <c r="E43" s="23">
        <f>MIN(E26-E42, ABS(E41))</f>
        <v>0</v>
      </c>
      <c r="F43" s="23">
        <f>MIN(F26-F42, ABS(F41))</f>
        <v>0</v>
      </c>
      <c r="G43" s="23">
        <f>MIN(G26-G42, ABS(G41))</f>
        <v>0</v>
      </c>
      <c r="H43" s="23">
        <f>MIN(H26-H42, ABS(H41))</f>
        <v>0</v>
      </c>
      <c r="I43" s="13" t="s">
        <v>116</v>
      </c>
    </row>
    <row r="44" spans="1:9" x14ac:dyDescent="0.25">
      <c r="A44" s="115"/>
      <c r="B44" s="18" t="s">
        <v>117</v>
      </c>
      <c r="C44" s="19" t="s">
        <v>118</v>
      </c>
      <c r="D44" s="23"/>
      <c r="E44" s="23"/>
      <c r="F44" s="23"/>
      <c r="G44" s="23"/>
      <c r="H44" s="23"/>
      <c r="I44" s="13" t="s">
        <v>119</v>
      </c>
    </row>
    <row r="45" spans="1:9" x14ac:dyDescent="0.25">
      <c r="A45" s="115"/>
      <c r="B45" s="30" t="s">
        <v>120</v>
      </c>
      <c r="C45" s="19" t="s">
        <v>121</v>
      </c>
      <c r="D45" s="24">
        <f>SUM(D44*0.25*(D4="Touring"),D44*0.2*(D4="Non-Touring"))</f>
        <v>0</v>
      </c>
      <c r="E45" s="24">
        <f>SUM(E44*0.25*(D4="Touring"),E44*0.2*(E4="Non-Touring"))</f>
        <v>0</v>
      </c>
      <c r="F45" s="24">
        <f>SUM(F44*0.25*(D4="Touring"),F44*0.2*(D4="Non-Touring"))</f>
        <v>0</v>
      </c>
      <c r="G45" s="24">
        <f>SUM(G44*0.25*(D4="Touring"),G44*0.2*(D4="Non-Touring"))</f>
        <v>0</v>
      </c>
      <c r="H45" s="24">
        <f>SUM(H44*0.25*(D4="Touring"),H44*0.2*(D4="Non-Touring"))</f>
        <v>0</v>
      </c>
      <c r="I45" s="13" t="s">
        <v>122</v>
      </c>
    </row>
    <row r="46" spans="1:9" x14ac:dyDescent="0.25">
      <c r="A46" s="115"/>
      <c r="B46" s="31" t="s">
        <v>123</v>
      </c>
      <c r="C46" s="32" t="s">
        <v>124</v>
      </c>
      <c r="D46" s="24">
        <f>SUM(D44*0.5*(D4="Touring"),D44*0.45*(D4="Non-Touring"))</f>
        <v>0</v>
      </c>
      <c r="E46" s="24">
        <f>SUM(E44*0.5*(D4="Touring"),E44*0.45*(D4="Non-Touring"))</f>
        <v>0</v>
      </c>
      <c r="F46" s="24">
        <f>SUM(F44*0.5*(D4="Touring"),F44*0.45*(D4="Non-Touring"))</f>
        <v>0</v>
      </c>
      <c r="G46" s="24">
        <f>SUM(G44*0.5*(D4="Touring"),G44*0.45*(D4="Non-Touring"))</f>
        <v>0</v>
      </c>
      <c r="H46" s="24">
        <f>SUM(H44*0.5*(D4="Touring"),H44*0.45*(D4="Non-Touring"))</f>
        <v>0</v>
      </c>
      <c r="I46" s="13" t="s">
        <v>125</v>
      </c>
    </row>
    <row r="47" spans="1:9" x14ac:dyDescent="0.25">
      <c r="A47" s="115"/>
      <c r="B47" s="33" t="s">
        <v>126</v>
      </c>
      <c r="C47" s="32" t="s">
        <v>127</v>
      </c>
      <c r="D47" s="24">
        <f>SUM(D44*0.45*(D4="Touring"),D44*0.4*(D4="Non-Touring"))</f>
        <v>0</v>
      </c>
      <c r="E47" s="24">
        <f>SUM(E44*0.45*(D4="Touring"),E44*0.4*(D4="Non-Touring"))</f>
        <v>0</v>
      </c>
      <c r="F47" s="24">
        <f>SUM(F44*0.45*(D4="Touring"),F44*0.4*(D4="Non-Touring"))</f>
        <v>0</v>
      </c>
      <c r="G47" s="24">
        <f>SUM(G44*0.45*(D4="Touring"),G44*0.4*(D4="Non-Touring"))</f>
        <v>0</v>
      </c>
      <c r="H47" s="24">
        <f>SUM(H44*0.45*(D4="Touring"),H44*0.4*(D4="Non-Touring"))</f>
        <v>0</v>
      </c>
      <c r="I47" s="13" t="s">
        <v>128</v>
      </c>
    </row>
    <row r="48" spans="1:9" ht="16.5" thickBot="1" x14ac:dyDescent="0.3">
      <c r="A48" s="116"/>
      <c r="B48" s="34" t="s">
        <v>129</v>
      </c>
      <c r="C48" s="35" t="s">
        <v>130</v>
      </c>
      <c r="D48" s="36">
        <f>IF(D7&lt;D66,IF(D5&gt;=D67,D47,D45),IF(D5&gt;=D67,D47,IF(D5&gt;=D66,D46,D45)))</f>
        <v>0</v>
      </c>
      <c r="E48" s="36">
        <f>IF(D7&lt;D66,IF(E5&gt;=D67,E47,E45),IF(E5&gt;=D67,E47,IF(E5&gt;=D66,E46,E45)))</f>
        <v>0</v>
      </c>
      <c r="F48" s="36">
        <f>IF(D7&lt;D66,IF(F5&gt;=D67,F47,F45),IF(F5&gt;=D67,F47,IF(F5&gt;=D66,F46,F45)))</f>
        <v>0</v>
      </c>
      <c r="G48" s="36">
        <f>IF(D7&lt;D66,IF(G5&gt;=D67,G47,G45),IF(G5&gt;=D67,G47,IF(G5&gt;=D66,G46,G45)))</f>
        <v>0</v>
      </c>
      <c r="H48" s="36">
        <f>IF(D7&lt;D66,IF(H5&gt;=D67,H47,H45),IF(H5&gt;=D67,H47,IF(H5&gt;=D66,H46,H45)))</f>
        <v>0</v>
      </c>
      <c r="I48" s="37" t="s">
        <v>131</v>
      </c>
    </row>
    <row r="49" spans="1:9" x14ac:dyDescent="0.25">
      <c r="A49" s="91"/>
      <c r="C49" s="92"/>
      <c r="D49" s="93"/>
      <c r="E49" s="93"/>
      <c r="F49" s="93"/>
      <c r="G49" s="93"/>
      <c r="H49" s="93"/>
      <c r="I49" s="92"/>
    </row>
    <row r="50" spans="1:9" x14ac:dyDescent="0.25">
      <c r="A50" s="91"/>
      <c r="B50" s="38" t="s">
        <v>132</v>
      </c>
      <c r="C50" s="43" t="s">
        <v>133</v>
      </c>
      <c r="D50" s="93"/>
      <c r="E50" s="93"/>
      <c r="F50" s="93"/>
      <c r="G50" s="93"/>
      <c r="H50" s="93"/>
      <c r="I50" s="92"/>
    </row>
    <row r="51" spans="1:9" x14ac:dyDescent="0.25">
      <c r="A51" s="91"/>
      <c r="B51" s="94" t="s">
        <v>134</v>
      </c>
      <c r="C51" s="95" t="s">
        <v>135</v>
      </c>
      <c r="D51" s="93"/>
      <c r="E51" s="93"/>
      <c r="F51" s="93"/>
      <c r="G51" s="93"/>
      <c r="H51" s="93"/>
      <c r="I51" s="92"/>
    </row>
    <row r="52" spans="1:9" x14ac:dyDescent="0.25">
      <c r="A52" s="91"/>
      <c r="B52" s="38"/>
      <c r="C52" s="95" t="s">
        <v>136</v>
      </c>
      <c r="D52" s="93"/>
      <c r="E52" s="93"/>
      <c r="F52" s="93"/>
      <c r="G52" s="93"/>
      <c r="H52" s="93"/>
      <c r="I52" s="92"/>
    </row>
    <row r="53" spans="1:9" x14ac:dyDescent="0.25">
      <c r="A53" s="91"/>
      <c r="B53" s="94" t="s">
        <v>137</v>
      </c>
      <c r="C53" s="95" t="s">
        <v>138</v>
      </c>
      <c r="D53" s="93"/>
      <c r="E53" s="93"/>
      <c r="F53" s="93"/>
      <c r="G53" s="93"/>
      <c r="H53" s="93"/>
      <c r="I53" s="92"/>
    </row>
    <row r="54" spans="1:9" x14ac:dyDescent="0.25">
      <c r="A54" s="91"/>
      <c r="C54" s="92"/>
      <c r="D54" s="93"/>
      <c r="E54" s="93"/>
      <c r="F54" s="93"/>
      <c r="G54" s="93"/>
      <c r="H54" s="93"/>
      <c r="I54" s="92"/>
    </row>
    <row r="55" spans="1:9" x14ac:dyDescent="0.25">
      <c r="A55" s="91"/>
      <c r="C55" s="92"/>
      <c r="D55" s="93"/>
      <c r="E55" s="93"/>
      <c r="F55" s="93"/>
      <c r="G55" s="93"/>
      <c r="H55" s="93"/>
      <c r="I55" s="92"/>
    </row>
    <row r="56" spans="1:9" x14ac:dyDescent="0.25">
      <c r="A56" s="91"/>
      <c r="C56" s="92"/>
      <c r="D56" s="93"/>
      <c r="E56" s="93"/>
      <c r="F56" s="93"/>
      <c r="G56" s="93"/>
      <c r="H56" s="93"/>
      <c r="I56" s="92"/>
    </row>
    <row r="57" spans="1:9" x14ac:dyDescent="0.25">
      <c r="A57" s="91"/>
      <c r="C57" s="92"/>
      <c r="D57" s="93"/>
      <c r="E57" s="93"/>
      <c r="F57" s="93"/>
      <c r="G57" s="93"/>
      <c r="H57" s="93"/>
      <c r="I57" s="92"/>
    </row>
    <row r="58" spans="1:9" x14ac:dyDescent="0.25">
      <c r="A58" s="91"/>
      <c r="C58" s="92"/>
      <c r="D58" s="93"/>
      <c r="E58" s="93"/>
      <c r="F58" s="93"/>
      <c r="G58" s="93"/>
      <c r="H58" s="93"/>
      <c r="I58" s="92"/>
    </row>
    <row r="59" spans="1:9" x14ac:dyDescent="0.25">
      <c r="A59" s="91"/>
      <c r="C59" s="92"/>
      <c r="D59" s="93"/>
      <c r="E59" s="93"/>
      <c r="F59" s="93"/>
      <c r="G59" s="93"/>
      <c r="H59" s="93"/>
      <c r="I59" s="92"/>
    </row>
    <row r="60" spans="1:9" x14ac:dyDescent="0.25">
      <c r="A60" s="91"/>
      <c r="C60" s="92"/>
      <c r="D60" s="93"/>
      <c r="E60" s="93"/>
      <c r="F60" s="93"/>
      <c r="G60" s="93"/>
      <c r="H60" s="93"/>
      <c r="I60" s="92"/>
    </row>
    <row r="61" spans="1:9" x14ac:dyDescent="0.25">
      <c r="A61" s="91"/>
      <c r="C61" s="92"/>
      <c r="D61" s="93"/>
      <c r="E61" s="93"/>
      <c r="F61" s="93"/>
      <c r="G61" s="93"/>
      <c r="H61" s="93"/>
      <c r="I61" s="92"/>
    </row>
    <row r="62" spans="1:9" s="42" customFormat="1" x14ac:dyDescent="0.25">
      <c r="A62" s="39"/>
      <c r="B62" s="38"/>
      <c r="C62" s="40"/>
      <c r="D62" s="41"/>
      <c r="E62" s="41"/>
      <c r="F62" s="41"/>
      <c r="G62" s="41"/>
      <c r="H62" s="41"/>
      <c r="I62" s="40"/>
    </row>
    <row r="63" spans="1:9" x14ac:dyDescent="0.25">
      <c r="A63" s="42"/>
      <c r="B63" s="11"/>
      <c r="D63" s="42"/>
      <c r="E63" s="42"/>
      <c r="F63" s="42"/>
      <c r="G63" s="42"/>
      <c r="H63" s="42"/>
      <c r="I63" s="42"/>
    </row>
    <row r="64" spans="1:9" hidden="1" x14ac:dyDescent="0.25">
      <c r="A64" s="42"/>
      <c r="B64" s="38"/>
      <c r="C64" s="42"/>
      <c r="D64" s="42"/>
      <c r="E64" s="42"/>
      <c r="F64" s="42"/>
      <c r="G64" s="42"/>
      <c r="H64" s="42"/>
      <c r="I64" s="42"/>
    </row>
    <row r="65" spans="1:9" hidden="1" x14ac:dyDescent="0.25">
      <c r="A65" s="42"/>
      <c r="B65" s="38"/>
      <c r="C65" s="5" t="s">
        <v>139</v>
      </c>
      <c r="D65" s="10"/>
      <c r="E65"/>
      <c r="F65" s="5" t="s">
        <v>140</v>
      </c>
      <c r="G65" s="5" t="s">
        <v>141</v>
      </c>
      <c r="H65" s="42"/>
      <c r="I65" s="42"/>
    </row>
    <row r="66" spans="1:9" hidden="1" x14ac:dyDescent="0.25">
      <c r="A66" s="42"/>
      <c r="B66" s="38"/>
      <c r="C66" t="s">
        <v>142</v>
      </c>
      <c r="D66" s="10">
        <v>44496</v>
      </c>
      <c r="E66" s="10">
        <v>45747</v>
      </c>
      <c r="F66" s="5">
        <v>0.5</v>
      </c>
      <c r="G66" s="5">
        <v>0.45</v>
      </c>
      <c r="H66" s="42"/>
      <c r="I66" s="42"/>
    </row>
    <row r="67" spans="1:9" hidden="1" x14ac:dyDescent="0.25">
      <c r="A67" s="42"/>
      <c r="B67" s="38"/>
      <c r="C67" s="5" t="s">
        <v>143</v>
      </c>
      <c r="D67" s="10">
        <v>45748</v>
      </c>
      <c r="E67" s="10" t="s">
        <v>144</v>
      </c>
      <c r="F67" s="5">
        <v>0.45</v>
      </c>
      <c r="G67" s="5">
        <v>0.4</v>
      </c>
      <c r="H67" s="42"/>
      <c r="I67" s="42"/>
    </row>
    <row r="68" spans="1:9" hidden="1" x14ac:dyDescent="0.25">
      <c r="C68" t="s">
        <v>142</v>
      </c>
      <c r="D68"/>
      <c r="E68" s="46">
        <v>44495</v>
      </c>
      <c r="F68">
        <v>0.25</v>
      </c>
      <c r="G68">
        <v>0.2</v>
      </c>
    </row>
    <row r="69" spans="1:9" hidden="1" x14ac:dyDescent="0.25">
      <c r="C69"/>
      <c r="D69"/>
      <c r="E69"/>
      <c r="F69"/>
      <c r="G69"/>
    </row>
    <row r="70" spans="1:9" hidden="1" x14ac:dyDescent="0.25">
      <c r="C70"/>
      <c r="D70"/>
      <c r="E70"/>
      <c r="F70"/>
      <c r="G70"/>
    </row>
    <row r="71" spans="1:9" hidden="1" x14ac:dyDescent="0.25">
      <c r="C71" t="s">
        <v>145</v>
      </c>
      <c r="D71" s="10"/>
      <c r="E71"/>
      <c r="F71" s="5" t="s">
        <v>140</v>
      </c>
      <c r="G71" s="5"/>
    </row>
    <row r="72" spans="1:9" hidden="1" x14ac:dyDescent="0.25">
      <c r="C72" t="s">
        <v>142</v>
      </c>
      <c r="D72" s="10">
        <v>44496</v>
      </c>
      <c r="E72" s="10">
        <v>45747</v>
      </c>
      <c r="F72" s="5">
        <v>0.5</v>
      </c>
      <c r="G72" s="5"/>
    </row>
    <row r="73" spans="1:9" hidden="1" x14ac:dyDescent="0.25">
      <c r="C73"/>
      <c r="D73" s="10">
        <v>45748</v>
      </c>
      <c r="E73" s="10" t="s">
        <v>144</v>
      </c>
      <c r="F73" s="5">
        <v>0.45</v>
      </c>
      <c r="G73" s="5"/>
    </row>
    <row r="74" spans="1:9" hidden="1" x14ac:dyDescent="0.25">
      <c r="C74"/>
      <c r="D74"/>
      <c r="E74" s="46">
        <v>44495</v>
      </c>
      <c r="F74">
        <v>0.25</v>
      </c>
      <c r="G74"/>
    </row>
    <row r="75" spans="1:9" hidden="1" x14ac:dyDescent="0.25"/>
    <row r="76" spans="1:9" x14ac:dyDescent="0.25">
      <c r="D76" s="44"/>
      <c r="F76" s="42"/>
      <c r="G76" s="42"/>
    </row>
    <row r="77" spans="1:9" x14ac:dyDescent="0.25">
      <c r="D77" s="44"/>
      <c r="E77" s="44"/>
      <c r="F77" s="42"/>
      <c r="G77" s="42"/>
    </row>
    <row r="78" spans="1:9" x14ac:dyDescent="0.25">
      <c r="D78" s="44"/>
      <c r="E78" s="44"/>
      <c r="F78" s="42"/>
      <c r="G78" s="42"/>
    </row>
    <row r="85" spans="4:4" hidden="1" x14ac:dyDescent="0.25">
      <c r="D85" s="11">
        <v>100</v>
      </c>
    </row>
  </sheetData>
  <sheetProtection algorithmName="SHA-512" hashValue="CWnZTi44fG2GRBLorX1y1LeUEAUsgAuViYB2r7DA1uCR9fEi1sb6TN6EsX9nRAQB/gjDEue02bhRS4gR1dyLhg==" saltValue="RRDucwuxQSEbsBioaXto9Q==" spinCount="100000" sheet="1" objects="1" scenarios="1"/>
  <mergeCells count="15">
    <mergeCell ref="D7:H7"/>
    <mergeCell ref="D1:I1"/>
    <mergeCell ref="A2:C2"/>
    <mergeCell ref="A3:C3"/>
    <mergeCell ref="D3:I3"/>
    <mergeCell ref="A4:C4"/>
    <mergeCell ref="D2:H2"/>
    <mergeCell ref="D4:H4"/>
    <mergeCell ref="A5:C5"/>
    <mergeCell ref="A10:A19"/>
    <mergeCell ref="A20:A29"/>
    <mergeCell ref="A30:A39"/>
    <mergeCell ref="A40:A48"/>
    <mergeCell ref="A1:C1"/>
    <mergeCell ref="A6:C6"/>
  </mergeCells>
  <conditionalFormatting sqref="D15:H15">
    <cfRule type="cellIs" dxfId="29" priority="3" operator="equal">
      <formula>0</formula>
    </cfRule>
  </conditionalFormatting>
  <conditionalFormatting sqref="D17:H17 D19:H19 D29:H29 D41:H41 D43:H43 D15:H15">
    <cfRule type="cellIs" dxfId="28" priority="4" operator="equal">
      <formula>0</formula>
    </cfRule>
  </conditionalFormatting>
  <conditionalFormatting sqref="D44">
    <cfRule type="cellIs" dxfId="27" priority="2" operator="equal">
      <formula>0</formula>
    </cfRule>
  </conditionalFormatting>
  <conditionalFormatting sqref="E44">
    <cfRule type="cellIs" dxfId="26" priority="1" operator="equal">
      <formula>0</formula>
    </cfRule>
  </conditionalFormatting>
  <dataValidations count="9">
    <dataValidation allowBlank="1" showInputMessage="1" showErrorMessage="1" promptTitle="Please Enter Date" prompt="the date the production phase started will determine the rate of the relief available" sqref="D7" xr:uid="{840B5691-277E-4862-B5D7-39ECCCF4E506}"/>
    <dataValidation type="list" allowBlank="1" showInputMessage="1" showErrorMessage="1" promptTitle="Please Select" prompt="Please seelct if the production is touring or non- touring so the stencil can calculate  the correct rate of the tax credit." sqref="D4" xr:uid="{370B7039-CA7F-4B4F-A49B-FAE81A21E1C9}">
      <formula1>"Please Select,Touring,Non-touring"</formula1>
    </dataValidation>
    <dataValidation type="decimal" operator="lessThanOrEqual" allowBlank="1" showInputMessage="1" showErrorMessage="1" errorTitle="Loss Surrendered" error="Loss surrendered cannot be greater than the surrenderable loss (TC4)" promptTitle="Touring or Non-touring" prompt="You must select an option at the top of the page to calculate the appropriate touring or none touring rate" sqref="D44" xr:uid="{3F96E964-AB7B-4301-97FD-CE7AB4C76DF8}">
      <formula1>D43</formula1>
    </dataValidation>
    <dataValidation type="list" allowBlank="1" showInputMessage="1" showErrorMessage="1" sqref="I4:I5" xr:uid="{C81E961E-2823-475F-A870-0356E4DA9BA1}">
      <formula1>"Touring,None Touring"</formula1>
    </dataValidation>
    <dataValidation type="decimal" operator="lessThanOrEqual" allowBlank="1" showInputMessage="1" showErrorMessage="1" errorTitle="Loss Surrendered" error="Loss surrendered cannot be greater than the surrenderable loss (TC4)" sqref="E44:H44" xr:uid="{F5A4622F-FF4F-428B-9547-A73244BB8612}">
      <formula1>E43</formula1>
    </dataValidation>
    <dataValidation type="decimal" operator="lessThanOrEqual" allowBlank="1" showInputMessage="1" showErrorMessage="1" sqref="D41:H41" xr:uid="{98C98FEB-0B1D-45CE-8030-CDA883DB038A}">
      <formula1>0</formula1>
    </dataValidation>
    <dataValidation type="decimal" operator="lessThanOrEqual" allowBlank="1" showInputMessage="1" showErrorMessage="1" errorTitle="Relevant unused Loss " error="Relevant Unused  Loss must be a Negative" sqref="D40:H40" xr:uid="{4E9D14D4-CD55-4554-8300-3F015ED67FA9}">
      <formula1>0</formula1>
    </dataValidation>
    <dataValidation type="decimal" operator="greaterThanOrEqual" allowBlank="1" showInputMessage="1" showErrorMessage="1" sqref="D42:H42" xr:uid="{F36F0A8A-D45C-44C2-BC05-451A84BD8E83}">
      <formula1>0</formula1>
    </dataValidation>
    <dataValidation type="list" allowBlank="1" showInputMessage="1" showErrorMessage="1" sqref="D2" xr:uid="{957DF4AA-4ADE-40D4-9294-33D3786EE659}">
      <formula1>"Please Select, Primary, Secondary"</formula1>
    </dataValidation>
  </dataValidations>
  <hyperlinks>
    <hyperlink ref="C50" r:id="rId1" xr:uid="{A4B74413-5D0B-44A7-9CE5-AE6CD5CF7727}"/>
  </hyperlinks>
  <pageMargins left="0.7" right="0.7" top="0.75" bottom="0.75" header="0.3" footer="0.3"/>
  <pageSetup paperSize="9" scale="43" orientation="landscape" r:id="rId2"/>
  <headerFooter>
    <oddFooter>&amp;C&amp;1#&amp;"Calibri"&amp;10&amp;K000000OFFICIAL-SENSITIVE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theme="4" tint="0.39997558519241921"/>
  </sheetPr>
  <dimension ref="A1:H106"/>
  <sheetViews>
    <sheetView showGridLines="0" zoomScaleNormal="100" workbookViewId="0">
      <pane ySplit="7" topLeftCell="A8" activePane="bottomLeft" state="frozen"/>
      <selection activeCell="E23" sqref="E23"/>
      <selection pane="bottomLeft" activeCell="D16" sqref="D16"/>
    </sheetView>
  </sheetViews>
  <sheetFormatPr defaultColWidth="9.140625" defaultRowHeight="15.75" x14ac:dyDescent="0.25"/>
  <cols>
    <col min="1" max="1" width="48.85546875" style="4" customWidth="1"/>
    <col min="2" max="2" width="26.140625" style="4" customWidth="1"/>
    <col min="3" max="3" width="36.140625" style="4" customWidth="1"/>
    <col min="4" max="4" width="21.7109375" style="4" customWidth="1"/>
    <col min="5" max="5" width="24.42578125" style="4" customWidth="1"/>
    <col min="6" max="6" width="28.85546875" style="4" customWidth="1"/>
    <col min="7" max="7" width="31.28515625" style="4" customWidth="1"/>
    <col min="8" max="8" width="50" style="4" customWidth="1"/>
    <col min="9" max="16384" width="9.140625" style="4"/>
  </cols>
  <sheetData>
    <row r="1" spans="1:8" hidden="1" x14ac:dyDescent="0.25">
      <c r="B1" s="47">
        <f>SUM(D46,C46)</f>
        <v>0</v>
      </c>
      <c r="E1" s="47">
        <f>SUM(E46,F46)</f>
        <v>0</v>
      </c>
    </row>
    <row r="2" spans="1:8" ht="21" customHeight="1" x14ac:dyDescent="0.25">
      <c r="A2" s="143" t="s">
        <v>146</v>
      </c>
      <c r="B2" s="143"/>
      <c r="C2" s="143"/>
      <c r="D2" s="143"/>
      <c r="E2" s="143"/>
      <c r="F2" s="143"/>
      <c r="G2" s="143"/>
      <c r="H2" s="143"/>
    </row>
    <row r="3" spans="1:8" ht="14.25" customHeight="1" x14ac:dyDescent="0.25">
      <c r="A3" s="48" t="s">
        <v>1</v>
      </c>
      <c r="B3" s="49"/>
      <c r="C3" s="48" t="s">
        <v>2</v>
      </c>
      <c r="D3" s="49"/>
      <c r="E3" s="48" t="s">
        <v>147</v>
      </c>
      <c r="F3" s="144"/>
      <c r="G3" s="144"/>
      <c r="H3" s="48"/>
    </row>
    <row r="4" spans="1:8" ht="14.25" customHeight="1" x14ac:dyDescent="0.25">
      <c r="A4" s="48" t="s">
        <v>3</v>
      </c>
      <c r="B4" s="49"/>
      <c r="C4" s="48" t="s">
        <v>148</v>
      </c>
      <c r="D4" s="49"/>
      <c r="E4" s="48"/>
      <c r="F4" s="49"/>
      <c r="G4" s="49"/>
      <c r="H4" s="48"/>
    </row>
    <row r="5" spans="1:8" ht="21" customHeight="1" x14ac:dyDescent="0.25">
      <c r="A5" s="78" t="s">
        <v>149</v>
      </c>
      <c r="B5" s="81" t="s">
        <v>150</v>
      </c>
      <c r="C5" s="90" t="s">
        <v>151</v>
      </c>
      <c r="D5" s="88"/>
      <c r="E5" s="88"/>
      <c r="F5" s="88"/>
      <c r="G5" s="88"/>
      <c r="H5" s="89"/>
    </row>
    <row r="6" spans="1:8" s="52" customFormat="1" ht="15" customHeight="1" x14ac:dyDescent="0.25">
      <c r="A6" s="50" t="s">
        <v>27</v>
      </c>
      <c r="B6" s="26" t="s">
        <v>27</v>
      </c>
      <c r="C6" s="26"/>
      <c r="D6" s="26"/>
      <c r="E6" s="26"/>
      <c r="F6" s="26"/>
      <c r="G6" s="26"/>
      <c r="H6" s="51"/>
    </row>
    <row r="7" spans="1:8" ht="15" customHeight="1" x14ac:dyDescent="0.25">
      <c r="A7" s="78" t="s">
        <v>152</v>
      </c>
      <c r="B7" s="79" t="s">
        <v>153</v>
      </c>
      <c r="C7" s="79" t="s">
        <v>154</v>
      </c>
      <c r="D7" s="79" t="s">
        <v>155</v>
      </c>
      <c r="E7" s="79" t="s">
        <v>156</v>
      </c>
      <c r="F7" s="79" t="s">
        <v>157</v>
      </c>
      <c r="G7" s="79" t="s">
        <v>158</v>
      </c>
      <c r="H7" s="80" t="s">
        <v>159</v>
      </c>
    </row>
    <row r="8" spans="1:8" s="52" customFormat="1" ht="15" customHeight="1" x14ac:dyDescent="0.25">
      <c r="A8" s="27" t="s">
        <v>160</v>
      </c>
      <c r="B8" s="53"/>
      <c r="C8" s="25"/>
      <c r="D8" s="25"/>
      <c r="E8" s="25"/>
      <c r="F8" s="25"/>
      <c r="G8" s="25"/>
      <c r="H8" s="25"/>
    </row>
    <row r="9" spans="1:8" s="52" customFormat="1" x14ac:dyDescent="0.25">
      <c r="A9" s="25" t="s">
        <v>161</v>
      </c>
      <c r="B9" s="53"/>
      <c r="C9" s="25"/>
      <c r="D9" s="25"/>
      <c r="E9" s="25"/>
      <c r="F9" s="25"/>
      <c r="G9" s="25"/>
      <c r="H9" s="25"/>
    </row>
    <row r="10" spans="1:8" s="52" customFormat="1" x14ac:dyDescent="0.25">
      <c r="A10" s="25" t="s">
        <v>162</v>
      </c>
      <c r="B10" s="53"/>
      <c r="C10" s="25"/>
      <c r="D10" s="25"/>
      <c r="E10" s="25"/>
      <c r="F10" s="25"/>
      <c r="G10" s="25"/>
      <c r="H10" s="25"/>
    </row>
    <row r="11" spans="1:8" s="52" customFormat="1" x14ac:dyDescent="0.25">
      <c r="A11" s="25" t="s">
        <v>163</v>
      </c>
      <c r="B11" s="53"/>
      <c r="C11" s="25"/>
      <c r="D11" s="25"/>
      <c r="E11" s="25"/>
      <c r="F11" s="25"/>
      <c r="G11" s="25"/>
      <c r="H11" s="25"/>
    </row>
    <row r="12" spans="1:8" s="52" customFormat="1" ht="21" customHeight="1" x14ac:dyDescent="0.25">
      <c r="A12" s="25"/>
      <c r="B12" s="53"/>
      <c r="C12" s="25"/>
      <c r="D12" s="25"/>
      <c r="E12" s="25"/>
      <c r="F12" s="25"/>
      <c r="G12" s="25"/>
      <c r="H12" s="25"/>
    </row>
    <row r="13" spans="1:8" s="52" customFormat="1" x14ac:dyDescent="0.25">
      <c r="A13" s="25"/>
      <c r="B13" s="53"/>
      <c r="C13" s="25"/>
      <c r="D13" s="25"/>
      <c r="E13" s="25"/>
      <c r="F13" s="25"/>
      <c r="G13" s="25"/>
      <c r="H13" s="25"/>
    </row>
    <row r="14" spans="1:8" s="52" customFormat="1" x14ac:dyDescent="0.25">
      <c r="A14" s="27" t="s">
        <v>164</v>
      </c>
      <c r="B14" s="53"/>
      <c r="C14" s="25"/>
      <c r="D14" s="25"/>
      <c r="E14" s="25"/>
      <c r="F14" s="25"/>
      <c r="G14" s="25"/>
      <c r="H14" s="25"/>
    </row>
    <row r="15" spans="1:8" s="52" customFormat="1" x14ac:dyDescent="0.25">
      <c r="A15" s="25" t="s">
        <v>161</v>
      </c>
      <c r="B15" s="53"/>
      <c r="C15" s="25"/>
      <c r="D15" s="25"/>
      <c r="E15" s="25"/>
      <c r="F15" s="25"/>
      <c r="G15" s="25"/>
      <c r="H15" s="25"/>
    </row>
    <row r="16" spans="1:8" s="52" customFormat="1" x14ac:dyDescent="0.25">
      <c r="A16" s="28" t="s">
        <v>165</v>
      </c>
      <c r="B16" s="53"/>
      <c r="C16" s="25"/>
      <c r="D16" s="25"/>
      <c r="E16" s="25"/>
      <c r="F16" s="25"/>
      <c r="G16" s="25"/>
      <c r="H16" s="25"/>
    </row>
    <row r="17" spans="1:8" s="52" customFormat="1" x14ac:dyDescent="0.25">
      <c r="A17" s="28" t="s">
        <v>166</v>
      </c>
      <c r="B17" s="53"/>
      <c r="C17" s="25"/>
      <c r="D17" s="25"/>
      <c r="E17" s="25"/>
      <c r="F17" s="25"/>
      <c r="G17" s="25"/>
      <c r="H17" s="25"/>
    </row>
    <row r="18" spans="1:8" s="52" customFormat="1" x14ac:dyDescent="0.25">
      <c r="A18" s="28" t="s">
        <v>167</v>
      </c>
      <c r="B18" s="53"/>
      <c r="C18" s="25"/>
      <c r="D18" s="25"/>
      <c r="E18" s="25"/>
      <c r="F18" s="25"/>
      <c r="G18" s="25"/>
      <c r="H18" s="25"/>
    </row>
    <row r="19" spans="1:8" s="52" customFormat="1" x14ac:dyDescent="0.25">
      <c r="A19" s="25" t="s">
        <v>168</v>
      </c>
      <c r="B19" s="53"/>
      <c r="C19" s="25"/>
      <c r="D19" s="25"/>
      <c r="E19" s="25"/>
      <c r="F19" s="25"/>
      <c r="G19" s="25"/>
      <c r="H19" s="25"/>
    </row>
    <row r="20" spans="1:8" s="52" customFormat="1" x14ac:dyDescent="0.25">
      <c r="A20" s="25" t="s">
        <v>169</v>
      </c>
      <c r="B20" s="53"/>
      <c r="C20" s="25"/>
      <c r="D20" s="25"/>
      <c r="E20" s="25"/>
      <c r="F20" s="25"/>
      <c r="G20" s="25"/>
      <c r="H20" s="25"/>
    </row>
    <row r="21" spans="1:8" s="52" customFormat="1" x14ac:dyDescent="0.25">
      <c r="A21" s="25" t="s">
        <v>170</v>
      </c>
      <c r="B21" s="53"/>
      <c r="C21" s="25"/>
      <c r="D21" s="25"/>
      <c r="E21" s="25"/>
      <c r="F21" s="25"/>
      <c r="G21" s="25"/>
      <c r="H21" s="25"/>
    </row>
    <row r="22" spans="1:8" s="52" customFormat="1" x14ac:dyDescent="0.25">
      <c r="A22" s="25"/>
      <c r="B22" s="53"/>
      <c r="C22" s="25"/>
      <c r="D22" s="25"/>
      <c r="E22" s="25"/>
      <c r="F22" s="25"/>
      <c r="G22" s="25"/>
      <c r="H22" s="25"/>
    </row>
    <row r="23" spans="1:8" s="52" customFormat="1" x14ac:dyDescent="0.25">
      <c r="A23" s="25"/>
      <c r="B23" s="53"/>
      <c r="C23" s="25"/>
      <c r="D23" s="25"/>
      <c r="E23" s="25"/>
      <c r="F23" s="25"/>
      <c r="G23" s="25"/>
      <c r="H23" s="25"/>
    </row>
    <row r="24" spans="1:8" s="52" customFormat="1" x14ac:dyDescent="0.25">
      <c r="A24" s="25"/>
      <c r="B24" s="53"/>
      <c r="C24" s="25"/>
      <c r="D24" s="25"/>
      <c r="E24" s="25"/>
      <c r="F24" s="25"/>
      <c r="G24" s="25"/>
      <c r="H24" s="25"/>
    </row>
    <row r="25" spans="1:8" s="52" customFormat="1" x14ac:dyDescent="0.25">
      <c r="A25" s="25"/>
      <c r="B25" s="53"/>
      <c r="C25" s="25"/>
      <c r="D25" s="25"/>
      <c r="E25" s="25"/>
      <c r="F25" s="25"/>
      <c r="G25" s="25"/>
      <c r="H25" s="25"/>
    </row>
    <row r="26" spans="1:8" s="52" customFormat="1" ht="31.5" x14ac:dyDescent="0.25">
      <c r="A26" s="54" t="s">
        <v>171</v>
      </c>
      <c r="B26" s="53"/>
      <c r="C26" s="25"/>
      <c r="D26" s="25"/>
      <c r="E26" s="25"/>
      <c r="F26" s="25"/>
      <c r="G26" s="25"/>
      <c r="H26" s="25"/>
    </row>
    <row r="27" spans="1:8" s="52" customFormat="1" x14ac:dyDescent="0.25">
      <c r="A27" s="25" t="s">
        <v>161</v>
      </c>
      <c r="B27" s="53"/>
      <c r="C27" s="25"/>
      <c r="D27" s="25"/>
      <c r="E27" s="25"/>
      <c r="F27" s="25"/>
      <c r="G27" s="25"/>
      <c r="H27" s="25"/>
    </row>
    <row r="28" spans="1:8" s="52" customFormat="1" x14ac:dyDescent="0.25">
      <c r="A28" s="25" t="s">
        <v>172</v>
      </c>
      <c r="B28" s="53"/>
      <c r="C28" s="25"/>
      <c r="D28" s="25"/>
      <c r="E28" s="25"/>
      <c r="F28" s="25"/>
      <c r="G28" s="25"/>
      <c r="H28" s="25"/>
    </row>
    <row r="29" spans="1:8" s="52" customFormat="1" x14ac:dyDescent="0.25">
      <c r="A29" s="25" t="s">
        <v>173</v>
      </c>
      <c r="B29" s="53"/>
      <c r="C29" s="25"/>
      <c r="D29" s="25"/>
      <c r="E29" s="25"/>
      <c r="F29" s="25"/>
      <c r="G29" s="25"/>
      <c r="H29" s="25"/>
    </row>
    <row r="30" spans="1:8" s="52" customFormat="1" x14ac:dyDescent="0.25">
      <c r="A30" s="25" t="s">
        <v>174</v>
      </c>
      <c r="B30" s="53"/>
      <c r="C30" s="25"/>
      <c r="D30" s="25"/>
      <c r="E30" s="25"/>
      <c r="F30" s="25"/>
      <c r="G30" s="25"/>
      <c r="H30" s="25"/>
    </row>
    <row r="31" spans="1:8" s="52" customFormat="1" x14ac:dyDescent="0.25">
      <c r="A31" s="25" t="s">
        <v>175</v>
      </c>
      <c r="B31" s="53"/>
      <c r="C31" s="25"/>
      <c r="D31" s="25"/>
      <c r="E31" s="25"/>
      <c r="F31" s="25"/>
      <c r="G31" s="25"/>
      <c r="H31" s="25"/>
    </row>
    <row r="32" spans="1:8" s="52" customFormat="1" x14ac:dyDescent="0.25">
      <c r="A32" s="25" t="s">
        <v>176</v>
      </c>
      <c r="B32" s="53"/>
      <c r="C32" s="25"/>
      <c r="D32" s="25"/>
      <c r="E32" s="25"/>
      <c r="F32" s="25"/>
      <c r="G32" s="25"/>
      <c r="H32" s="25"/>
    </row>
    <row r="33" spans="1:8" s="52" customFormat="1" x14ac:dyDescent="0.25">
      <c r="A33" s="25"/>
      <c r="B33" s="53"/>
      <c r="C33" s="25"/>
      <c r="D33" s="25"/>
      <c r="E33" s="25"/>
      <c r="F33" s="25"/>
      <c r="G33" s="25"/>
      <c r="H33" s="25"/>
    </row>
    <row r="34" spans="1:8" s="52" customFormat="1" x14ac:dyDescent="0.25">
      <c r="A34" s="25"/>
      <c r="B34" s="53"/>
      <c r="C34" s="25"/>
      <c r="D34" s="25"/>
      <c r="E34" s="25"/>
      <c r="F34" s="25"/>
      <c r="G34" s="25"/>
      <c r="H34" s="25"/>
    </row>
    <row r="35" spans="1:8" s="52" customFormat="1" x14ac:dyDescent="0.25">
      <c r="A35" s="25"/>
      <c r="B35" s="53"/>
      <c r="C35" s="25"/>
      <c r="D35" s="25"/>
      <c r="E35" s="25"/>
      <c r="F35" s="25"/>
      <c r="G35" s="25"/>
      <c r="H35" s="25"/>
    </row>
    <row r="36" spans="1:8" s="52" customFormat="1" ht="47.25" x14ac:dyDescent="0.25">
      <c r="A36" s="87" t="s">
        <v>177</v>
      </c>
      <c r="B36" s="53"/>
      <c r="C36" s="25"/>
      <c r="D36" s="25"/>
      <c r="E36" s="25"/>
      <c r="F36" s="25"/>
      <c r="G36" s="25"/>
      <c r="H36" s="25"/>
    </row>
    <row r="37" spans="1:8" s="52" customFormat="1" x14ac:dyDescent="0.25">
      <c r="A37" s="28" t="s">
        <v>178</v>
      </c>
      <c r="B37" s="53"/>
      <c r="C37" s="25"/>
      <c r="D37" s="25"/>
      <c r="E37" s="25"/>
      <c r="F37" s="25"/>
      <c r="G37" s="25"/>
      <c r="H37" s="25"/>
    </row>
    <row r="38" spans="1:8" s="52" customFormat="1" x14ac:dyDescent="0.25">
      <c r="A38" s="28" t="s">
        <v>179</v>
      </c>
      <c r="B38" s="53"/>
      <c r="C38" s="25"/>
      <c r="D38" s="25"/>
      <c r="E38" s="25"/>
      <c r="F38" s="25"/>
      <c r="G38" s="25"/>
      <c r="H38" s="25"/>
    </row>
    <row r="39" spans="1:8" s="52" customFormat="1" x14ac:dyDescent="0.25">
      <c r="A39" s="28" t="s">
        <v>180</v>
      </c>
      <c r="B39" s="53"/>
      <c r="C39" s="25"/>
      <c r="D39" s="25"/>
      <c r="E39" s="25"/>
      <c r="F39" s="25"/>
      <c r="G39" s="25"/>
      <c r="H39" s="25"/>
    </row>
    <row r="40" spans="1:8" s="52" customFormat="1" x14ac:dyDescent="0.25">
      <c r="A40" s="25" t="s">
        <v>181</v>
      </c>
      <c r="B40" s="53"/>
      <c r="C40" s="25"/>
      <c r="D40" s="25"/>
      <c r="E40" s="25"/>
      <c r="F40" s="25"/>
      <c r="G40" s="25"/>
      <c r="H40" s="25"/>
    </row>
    <row r="41" spans="1:8" s="52" customFormat="1" x14ac:dyDescent="0.25">
      <c r="A41" s="25" t="s">
        <v>182</v>
      </c>
      <c r="B41" s="53"/>
      <c r="C41" s="25"/>
      <c r="D41" s="25"/>
      <c r="E41" s="25"/>
      <c r="F41" s="25"/>
      <c r="G41" s="25"/>
      <c r="H41" s="25"/>
    </row>
    <row r="42" spans="1:8" s="52" customFormat="1" x14ac:dyDescent="0.25">
      <c r="A42" s="25" t="s">
        <v>183</v>
      </c>
      <c r="B42" s="53"/>
      <c r="C42" s="25"/>
      <c r="D42" s="25"/>
      <c r="E42" s="25"/>
      <c r="F42" s="25"/>
      <c r="G42" s="25"/>
      <c r="H42" s="25"/>
    </row>
    <row r="43" spans="1:8" s="52" customFormat="1" x14ac:dyDescent="0.25">
      <c r="A43" s="25" t="s">
        <v>184</v>
      </c>
      <c r="B43" s="53"/>
      <c r="C43" s="25"/>
      <c r="D43" s="25"/>
      <c r="E43" s="25"/>
      <c r="F43" s="25"/>
      <c r="G43" s="25"/>
      <c r="H43" s="25"/>
    </row>
    <row r="44" spans="1:8" s="52" customFormat="1" x14ac:dyDescent="0.25">
      <c r="A44" s="25" t="s">
        <v>185</v>
      </c>
      <c r="B44" s="53"/>
      <c r="C44" s="25"/>
      <c r="D44" s="25"/>
      <c r="E44" s="25"/>
      <c r="F44" s="25"/>
      <c r="G44" s="25"/>
      <c r="H44" s="25"/>
    </row>
    <row r="45" spans="1:8" s="52" customFormat="1" x14ac:dyDescent="0.25">
      <c r="A45" s="25"/>
      <c r="B45" s="53"/>
      <c r="C45" s="25"/>
      <c r="D45" s="25"/>
      <c r="E45" s="25"/>
      <c r="F45" s="25"/>
      <c r="G45" s="25"/>
      <c r="H45" s="25"/>
    </row>
    <row r="46" spans="1:8" ht="16.5" thickBot="1" x14ac:dyDescent="0.3">
      <c r="A46" s="82" t="s">
        <v>186</v>
      </c>
      <c r="B46" s="83">
        <f>SUBTOTAL(109,Table2[Total expenditure])</f>
        <v>0</v>
      </c>
      <c r="C46" s="83">
        <f>SUBTOTAL(109,Table2[Non Core Expenditure])</f>
        <v>0</v>
      </c>
      <c r="D46" s="83">
        <f>SUBTOTAL(109,Table2[Total Core Expenditure])</f>
        <v>0</v>
      </c>
      <c r="E46" s="83">
        <f>SUBTOTAL(109,Table2[Total UK/EEA Core Expenditure])</f>
        <v>0</v>
      </c>
      <c r="F46" s="83">
        <f>SUM(Table2[Total Non UK/EEA Core Expenditure])</f>
        <v>0</v>
      </c>
      <c r="G46" s="83">
        <f>SUM(Table2[[Apportionment basis ]])</f>
        <v>0</v>
      </c>
      <c r="H46" s="84"/>
    </row>
    <row r="47" spans="1:8" s="52" customFormat="1" x14ac:dyDescent="0.25">
      <c r="A47" s="50" t="s">
        <v>187</v>
      </c>
      <c r="B47" s="55"/>
      <c r="C47" s="26"/>
      <c r="D47" s="26"/>
      <c r="E47" s="56"/>
      <c r="F47" s="26"/>
      <c r="G47" s="26"/>
      <c r="H47" s="51"/>
    </row>
    <row r="48" spans="1:8" x14ac:dyDescent="0.25">
      <c r="A48" s="85" t="s">
        <v>186</v>
      </c>
      <c r="B48" s="86">
        <f>Table2[[#Totals],[Total expenditure]]-B47</f>
        <v>0</v>
      </c>
      <c r="C48" s="86">
        <f>Table2[[#Totals],[Non Core Expenditure]]-C47</f>
        <v>0</v>
      </c>
      <c r="D48" s="86">
        <f>Table2[[#Totals],[Total Core Expenditure]]-D47</f>
        <v>0</v>
      </c>
      <c r="E48" s="86">
        <f>Table2[[#Totals],[Total UK/EEA Core Expenditure]]-E47</f>
        <v>0</v>
      </c>
      <c r="F48" s="86">
        <f>Table2[[#Totals],[Total Non UK/EEA Core Expenditure]]-F47</f>
        <v>0</v>
      </c>
      <c r="G48" s="86">
        <f>Table2[[#Totals],[Apportionment basis ]]-G47</f>
        <v>0</v>
      </c>
      <c r="H48" s="86"/>
    </row>
    <row r="49" spans="1:1" x14ac:dyDescent="0.25">
      <c r="A49" s="4" t="s">
        <v>188</v>
      </c>
    </row>
    <row r="50" spans="1:1" x14ac:dyDescent="0.25">
      <c r="A50" s="4" t="s">
        <v>189</v>
      </c>
    </row>
    <row r="51" spans="1:1" x14ac:dyDescent="0.25">
      <c r="A51" s="4" t="s">
        <v>190</v>
      </c>
    </row>
    <row r="106" spans="1:1" x14ac:dyDescent="0.25">
      <c r="A106" s="57"/>
    </row>
  </sheetData>
  <sheetProtection algorithmName="SHA-512" hashValue="8zHKp46lONSTxY+OVn2QmRb5KztwPgpzj5RdsBzFdf0UAKROBjnCch+/iBXXsBaEcf5lfnOAUI9QWHt3Gtn/zw==" saltValue="lvgv5htRvjFSbAI+YtFwBg==" spinCount="100000" sheet="1" objects="1" scenarios="1" insertColumns="0" insertRows="0"/>
  <mergeCells count="2">
    <mergeCell ref="A2:H2"/>
    <mergeCell ref="F3:G3"/>
  </mergeCells>
  <conditionalFormatting sqref="B46">
    <cfRule type="cellIs" dxfId="25" priority="2" operator="notEqual">
      <formula>$B$1</formula>
    </cfRule>
  </conditionalFormatting>
  <conditionalFormatting sqref="D46">
    <cfRule type="cellIs" dxfId="24" priority="1" operator="notEqual">
      <formula>$E$1</formula>
    </cfRule>
  </conditionalFormatting>
  <hyperlinks>
    <hyperlink ref="C5" r:id="rId1" xr:uid="{00000000-0004-0000-0300-000000000000}"/>
  </hyperlinks>
  <pageMargins left="0.7" right="0.7" top="0.75" bottom="0.75" header="0.3" footer="0.3"/>
  <pageSetup paperSize="9" scale="30" orientation="landscape" r:id="rId2"/>
  <headerFooter>
    <oddFooter>&amp;C&amp;"Calibri"&amp;11&amp;K000000_x000D_&amp;1#&amp;"Calibri"&amp;10&amp;K000000OFFICIAL-SENSITIVE</oddFooter>
  </headerFooter>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3f61a81-08e4-450f-9189-2143ec144f36">
      <Terms xmlns="http://schemas.microsoft.com/office/infopath/2007/PartnerControls"/>
    </lcf76f155ced4ddcb4097134ff3c332f>
    <_ip_UnifiedCompliancePolicyUIAction xmlns="http://schemas.microsoft.com/sharepoint/v3" xsi:nil="true"/>
    <Notes xmlns="43f61a81-08e4-450f-9189-2143ec144f36" xsi:nil="true"/>
    <Description xmlns="43f61a81-08e4-450f-9189-2143ec144f36" xsi:nil="true"/>
    <Restricted_x003f_ xmlns="43f61a81-08e4-450f-9189-2143ec144f36">false</Restricted_x003f_>
    <_ip_UnifiedCompliancePolicyProperties xmlns="http://schemas.microsoft.com/sharepoint/v3" xsi:nil="true"/>
    <Date xmlns="43f61a81-08e4-450f-9189-2143ec144f36" xsi:nil="true"/>
    <_Flow_SignoffStatus xmlns="43f61a81-08e4-450f-9189-2143ec144f36" xsi:nil="true"/>
    <_x0077_gy3 xmlns="43f61a81-08e4-450f-9189-2143ec144f36" xsi:nil="true"/>
    <TaxCatchAll xmlns="229aab0b-7173-4521-96dd-bb43636f532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FADE49AA34772468ECB203A2ABF3A84" ma:contentTypeVersion="31" ma:contentTypeDescription="Create a new document." ma:contentTypeScope="" ma:versionID="4f4d253bc20ba4df7ac9ec746ac7562d">
  <xsd:schema xmlns:xsd="http://www.w3.org/2001/XMLSchema" xmlns:xs="http://www.w3.org/2001/XMLSchema" xmlns:p="http://schemas.microsoft.com/office/2006/metadata/properties" xmlns:ns1="http://schemas.microsoft.com/sharepoint/v3" xmlns:ns2="43f61a81-08e4-450f-9189-2143ec144f36" xmlns:ns3="229aab0b-7173-4521-96dd-bb43636f532e" targetNamespace="http://schemas.microsoft.com/office/2006/metadata/properties" ma:root="true" ma:fieldsID="5b47f16e74ed1ec9b37661be9f25fead" ns1:_="" ns2:_="" ns3:_="">
    <xsd:import namespace="http://schemas.microsoft.com/sharepoint/v3"/>
    <xsd:import namespace="43f61a81-08e4-450f-9189-2143ec144f36"/>
    <xsd:import namespace="229aab0b-7173-4521-96dd-bb43636f532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Description" minOccurs="0"/>
                <xsd:element ref="ns2:Restricted_x003f_" minOccurs="0"/>
                <xsd:element ref="ns2:MediaServiceAutoTags" minOccurs="0"/>
                <xsd:element ref="ns2:MediaServiceOCR" minOccurs="0"/>
                <xsd:element ref="ns2:MediaServiceGenerationTime" minOccurs="0"/>
                <xsd:element ref="ns2:MediaServiceEventHashCode" minOccurs="0"/>
                <xsd:element ref="ns2:Date" minOccurs="0"/>
                <xsd:element ref="ns2:_x0077_gy3" minOccurs="0"/>
                <xsd:element ref="ns2:MediaServiceDateTaken" minOccurs="0"/>
                <xsd:element ref="ns2:MediaLengthInSeconds" minOccurs="0"/>
                <xsd:element ref="ns2:MediaServiceLocation" minOccurs="0"/>
                <xsd:element ref="ns2:Note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element ref="ns2:_Flow_Signoff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9" nillable="true" ma:displayName="Unified Compliance Policy Properties" ma:hidden="true" ma:internalName="_ip_UnifiedCompliancePolicyProperties">
      <xsd:simpleType>
        <xsd:restriction base="dms:Note"/>
      </xsd:simpleType>
    </xsd:element>
    <xsd:element name="_ip_UnifiedCompliancePolicyUIAction" ma:index="3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f61a81-08e4-450f-9189-2143ec144f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Description" ma:index="14" nillable="true" ma:displayName="Description" ma:format="Dropdown" ma:internalName="Description">
      <xsd:simpleType>
        <xsd:restriction base="dms:Note">
          <xsd:maxLength value="255"/>
        </xsd:restriction>
      </xsd:simpleType>
    </xsd:element>
    <xsd:element name="Restricted_x003f_" ma:index="15" nillable="true" ma:displayName="Restricted?" ma:default="0" ma:format="Dropdown" ma:internalName="Restricted_x003f_">
      <xsd:simpleType>
        <xsd:restriction base="dms:Boolea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Date" ma:index="20" nillable="true" ma:displayName="Date" ma:format="DateOnly" ma:internalName="Date">
      <xsd:simpleType>
        <xsd:restriction base="dms:DateTime"/>
      </xsd:simpleType>
    </xsd:element>
    <xsd:element name="_x0077_gy3" ma:index="21" nillable="true" ma:displayName="Text" ma:internalName="_x0077_gy3">
      <xsd:simpleType>
        <xsd:restriction base="dms:Text"/>
      </xsd:simpleType>
    </xsd:element>
    <xsd:element name="MediaServiceDateTaken" ma:index="22" nillable="true" ma:displayName="MediaServiceDateTaken" ma:hidden="true" ma:internalName="MediaServiceDateTaken" ma:readOnly="true">
      <xsd:simpleType>
        <xsd:restriction base="dms:Text"/>
      </xsd:simpleType>
    </xsd:element>
    <xsd:element name="MediaLengthInSeconds" ma:index="23" nillable="true" ma:displayName="Length (seconds)" ma:internalName="MediaLengthInSeconds" ma:readOnly="true">
      <xsd:simpleType>
        <xsd:restriction base="dms:Unknown"/>
      </xsd:simpleType>
    </xsd:element>
    <xsd:element name="MediaServiceLocation" ma:index="24" nillable="true" ma:displayName="Location" ma:internalName="MediaServiceLocation" ma:readOnly="true">
      <xsd:simpleType>
        <xsd:restriction base="dms:Text"/>
      </xsd:simpleType>
    </xsd:element>
    <xsd:element name="Notes" ma:index="25" nillable="true" ma:displayName="Notes" ma:description="Relates to the current status of a document" ma:format="Dropdown" ma:internalName="Notes">
      <xsd:simpleType>
        <xsd:restriction base="dms:Note">
          <xsd:maxLength value="255"/>
        </xsd:restriction>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_Flow_SignoffStatus" ma:index="32" nillable="true" ma:displayName="Sign-off status" ma:internalName="Sign_x002d_off_x0020_status">
      <xsd:simpleType>
        <xsd:restriction base="dms:Text"/>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9aab0b-7173-4521-96dd-bb43636f532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8" nillable="true" ma:displayName="Taxonomy Catch All Column" ma:hidden="true" ma:list="{085845f4-f9e3-4de0-9bcd-bb6dc0918d80}" ma:internalName="TaxCatchAll" ma:showField="CatchAllData" ma:web="229aab0b-7173-4521-96dd-bb43636f53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762069-6060-41FB-BF07-1F90D25719D4}">
  <ds:schemaRefs>
    <ds:schemaRef ds:uri="http://schemas.microsoft.com/office/2006/metadata/properties"/>
    <ds:schemaRef ds:uri="http://schemas.microsoft.com/office/infopath/2007/PartnerControls"/>
    <ds:schemaRef ds:uri="43f61a81-08e4-450f-9189-2143ec144f36"/>
    <ds:schemaRef ds:uri="http://schemas.microsoft.com/sharepoint/v3"/>
    <ds:schemaRef ds:uri="229aab0b-7173-4521-96dd-bb43636f532e"/>
  </ds:schemaRefs>
</ds:datastoreItem>
</file>

<file path=customXml/itemProps2.xml><?xml version="1.0" encoding="utf-8"?>
<ds:datastoreItem xmlns:ds="http://schemas.openxmlformats.org/officeDocument/2006/customXml" ds:itemID="{F2EE4759-1A60-4A08-AC49-DF59832279FE}">
  <ds:schemaRefs>
    <ds:schemaRef ds:uri="http://schemas.microsoft.com/sharepoint/v3/contenttype/forms"/>
  </ds:schemaRefs>
</ds:datastoreItem>
</file>

<file path=customXml/itemProps3.xml><?xml version="1.0" encoding="utf-8"?>
<ds:datastoreItem xmlns:ds="http://schemas.openxmlformats.org/officeDocument/2006/customXml" ds:itemID="{350FA591-AFCC-4DF0-9191-454AADAFC5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3f61a81-08e4-450f-9189-2143ec144f36"/>
    <ds:schemaRef ds:uri="229aab0b-7173-4521-96dd-bb43636f53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M&amp;G Tax Relief Stencil</vt:lpstr>
      <vt:lpstr>M&amp;G TR Computation Stencil</vt:lpstr>
      <vt:lpstr>M&amp;G Expenditure Breakdown</vt:lpstr>
      <vt:lpstr>'M&amp;G Expenditure Breakdown'!Print_Area</vt:lpstr>
      <vt:lpstr>'M&amp;G Tax Relief Stencil'!Print_Area</vt:lpstr>
    </vt:vector>
  </TitlesOfParts>
  <Manager/>
  <Company>HM Revenue and Customs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Atkins</dc:creator>
  <cp:keywords/>
  <dc:description/>
  <cp:lastModifiedBy>Atkins, Peter (WMBC Incentives &amp; Reliefs)</cp:lastModifiedBy>
  <cp:revision/>
  <dcterms:created xsi:type="dcterms:W3CDTF">2018-03-20T11:44:19Z</dcterms:created>
  <dcterms:modified xsi:type="dcterms:W3CDTF">2024-12-11T17:10:16Z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0x0101009FADE49AA34772468ECB203A2ABF3A84</vt:lpwstr>
  </property>
  <property fmtid="{D5CDD505-2E9C-101B-9397-08002B2CF9AE}" pid="3" name="Order">
    <vt:r8>14200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SIP_Label_eca3f16c-393f-48b5-a5cb-cb7982a1d1a2_Enabled">
    <vt:lpwstr>true</vt:lpwstr>
  </property>
  <property fmtid="{D5CDD505-2E9C-101B-9397-08002B2CF9AE}" pid="11" name="MSIP_Label_eca3f16c-393f-48b5-a5cb-cb7982a1d1a2_SetDate">
    <vt:lpwstr>2021-10-27T08:23:25Z</vt:lpwstr>
  </property>
  <property fmtid="{D5CDD505-2E9C-101B-9397-08002B2CF9AE}" pid="12" name="MSIP_Label_eca3f16c-393f-48b5-a5cb-cb7982a1d1a2_Method">
    <vt:lpwstr>Privileged</vt:lpwstr>
  </property>
  <property fmtid="{D5CDD505-2E9C-101B-9397-08002B2CF9AE}" pid="13" name="MSIP_Label_eca3f16c-393f-48b5-a5cb-cb7982a1d1a2_Name">
    <vt:lpwstr>Internal</vt:lpwstr>
  </property>
  <property fmtid="{D5CDD505-2E9C-101B-9397-08002B2CF9AE}" pid="14" name="MSIP_Label_eca3f16c-393f-48b5-a5cb-cb7982a1d1a2_SiteId">
    <vt:lpwstr>ac52f73c-fd1a-4a9a-8e7a-4a248f3139e1</vt:lpwstr>
  </property>
  <property fmtid="{D5CDD505-2E9C-101B-9397-08002B2CF9AE}" pid="15" name="MSIP_Label_eca3f16c-393f-48b5-a5cb-cb7982a1d1a2_ActionId">
    <vt:lpwstr>7b708334-9db0-4cd4-a638-d1f0ee7971fc</vt:lpwstr>
  </property>
  <property fmtid="{D5CDD505-2E9C-101B-9397-08002B2CF9AE}" pid="16" name="MSIP_Label_eca3f16c-393f-48b5-a5cb-cb7982a1d1a2_ContentBits">
    <vt:lpwstr>2</vt:lpwstr>
  </property>
  <property fmtid="{D5CDD505-2E9C-101B-9397-08002B2CF9AE}" pid="17" name="MediaServiceImageTags">
    <vt:lpwstr/>
  </property>
</Properties>
</file>