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tps://hmrc.sharepoint.com/teams/GRP042118873/Creative Industries/Creatives Reform 2022/IT Project/Stencils/AVEC &amp; VGEC/"/>
    </mc:Choice>
  </mc:AlternateContent>
  <xr:revisionPtr revIDLastSave="182" documentId="11_B481E02EB3382B835443344F6140845EA2962600" xr6:coauthVersionLast="47" xr6:coauthVersionMax="47" xr10:uidLastSave="{BE64D566-F6E4-48FC-9F70-F3B1E23B3F4C}"/>
  <bookViews>
    <workbookView xWindow="-108" yWindow="-108" windowWidth="23256" windowHeight="12576" xr2:uid="{00000000-000D-0000-FFFF-FFFF00000000}"/>
  </bookViews>
  <sheets>
    <sheet name="Info Page" sheetId="2" r:id="rId1"/>
    <sheet name="VGEC Computation Stencil" sheetId="7" r:id="rId2"/>
    <sheet name="VGEC Expenditure Breakdown" sheetId="1" r:id="rId3"/>
  </sheets>
  <externalReferences>
    <externalReference r:id="rId4"/>
  </externalReferences>
  <definedNames>
    <definedName name="_xlnm._FilterDatabase" localSheetId="2" hidden="1">'VGEC Expenditure Breakdown'!#REF!</definedName>
    <definedName name="Conditions" localSheetId="1">'[1]Video Game Expenditure'!#REF!</definedName>
    <definedName name="Conditions">'VGEC Expenditure Breakdown'!#REF!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7" l="1"/>
  <c r="F33" i="7"/>
  <c r="G33" i="7"/>
  <c r="H33" i="7"/>
  <c r="D33" i="7"/>
  <c r="F38" i="7"/>
  <c r="E36" i="7"/>
  <c r="H35" i="7"/>
  <c r="G35" i="7"/>
  <c r="H36" i="7" s="1"/>
  <c r="F35" i="7"/>
  <c r="G36" i="7" s="1"/>
  <c r="E35" i="7"/>
  <c r="F36" i="7" s="1"/>
  <c r="F37" i="7" s="1"/>
  <c r="D35" i="7"/>
  <c r="D37" i="7" s="1"/>
  <c r="F32" i="7"/>
  <c r="E32" i="7"/>
  <c r="H23" i="7"/>
  <c r="H28" i="7" s="1"/>
  <c r="G23" i="7"/>
  <c r="G28" i="7" s="1"/>
  <c r="F23" i="7"/>
  <c r="F24" i="7" s="1"/>
  <c r="F25" i="7" s="1"/>
  <c r="E23" i="7"/>
  <c r="E28" i="7" s="1"/>
  <c r="D23" i="7"/>
  <c r="D28" i="7" s="1"/>
  <c r="E29" i="7" s="1"/>
  <c r="H14" i="7"/>
  <c r="G14" i="7"/>
  <c r="F14" i="7"/>
  <c r="E14" i="7"/>
  <c r="D14" i="7"/>
  <c r="D16" i="7" s="1"/>
  <c r="D13" i="7"/>
  <c r="E12" i="7"/>
  <c r="F53" i="1"/>
  <c r="G53" i="1"/>
  <c r="F28" i="7" l="1"/>
  <c r="G29" i="7" s="1"/>
  <c r="G30" i="7" s="1"/>
  <c r="H37" i="7"/>
  <c r="E30" i="7"/>
  <c r="F29" i="7"/>
  <c r="G37" i="7"/>
  <c r="D24" i="7"/>
  <c r="D25" i="7" s="1"/>
  <c r="E37" i="7"/>
  <c r="E24" i="7"/>
  <c r="E25" i="7" s="1"/>
  <c r="F26" i="7" s="1"/>
  <c r="F27" i="7" s="1"/>
  <c r="F39" i="7" s="1"/>
  <c r="E15" i="7"/>
  <c r="E16" i="7" s="1"/>
  <c r="D18" i="7"/>
  <c r="H29" i="7"/>
  <c r="H30" i="7" s="1"/>
  <c r="G26" i="7"/>
  <c r="E26" i="7"/>
  <c r="E27" i="7" s="1"/>
  <c r="D27" i="7"/>
  <c r="D39" i="7" s="1"/>
  <c r="H32" i="7"/>
  <c r="G24" i="7"/>
  <c r="G25" i="7" s="1"/>
  <c r="H38" i="7"/>
  <c r="G38" i="7"/>
  <c r="E13" i="7"/>
  <c r="F12" i="7" s="1"/>
  <c r="H24" i="7"/>
  <c r="H25" i="7" s="1"/>
  <c r="G32" i="7"/>
  <c r="E38" i="7"/>
  <c r="D30" i="7"/>
  <c r="D34" i="7" l="1"/>
  <c r="F30" i="7"/>
  <c r="F34" i="7" s="1"/>
  <c r="E34" i="7"/>
  <c r="H34" i="7"/>
  <c r="F13" i="7"/>
  <c r="G12" i="7"/>
  <c r="G34" i="7"/>
  <c r="G27" i="7"/>
  <c r="G39" i="7" s="1"/>
  <c r="H26" i="7"/>
  <c r="H27" i="7" s="1"/>
  <c r="H39" i="7" s="1"/>
  <c r="E39" i="7"/>
  <c r="E18" i="7"/>
  <c r="F15" i="7"/>
  <c r="F16" i="7" l="1"/>
  <c r="F18" i="7" s="1"/>
  <c r="G13" i="7"/>
  <c r="H12" i="7" s="1"/>
  <c r="H13" i="7" s="1"/>
  <c r="G15" i="7" l="1"/>
  <c r="G16" i="7" l="1"/>
  <c r="G18" i="7" s="1"/>
  <c r="H15" i="7" l="1"/>
  <c r="H16" i="7" s="1"/>
  <c r="H18" i="7" s="1"/>
  <c r="G55" i="1" l="1"/>
  <c r="B53" i="1" l="1"/>
  <c r="B55" i="1" s="1"/>
  <c r="C53" i="1"/>
  <c r="C55" i="1" s="1"/>
  <c r="D53" i="1"/>
  <c r="D55" i="1" s="1"/>
  <c r="E53" i="1"/>
  <c r="E55" i="1" s="1"/>
  <c r="F55" i="1"/>
  <c r="B1" i="1" l="1"/>
  <c r="E1" i="1"/>
</calcChain>
</file>

<file path=xl/sharedStrings.xml><?xml version="1.0" encoding="utf-8"?>
<sst xmlns="http://schemas.openxmlformats.org/spreadsheetml/2006/main" count="160" uniqueCount="153">
  <si>
    <t>Production name</t>
  </si>
  <si>
    <t>Accounting Period</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</si>
  <si>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</si>
  <si>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</si>
  <si>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I.</t>
  </si>
  <si>
    <t>Please complete the computation and expenditure breakdown for each production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</si>
  <si>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</si>
  <si>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</si>
  <si>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 xml:space="preserve">Please see https://www.gov.uk/guidance/corporation-tax-creative-industry-tax-reliefs for further guidance </t>
  </si>
  <si>
    <t>Accounting period end (APE)</t>
  </si>
  <si>
    <t>Core expenditure excludes amounts unapid within 4 months of the APE</t>
  </si>
  <si>
    <t>Period 1</t>
  </si>
  <si>
    <t>Period 2</t>
  </si>
  <si>
    <t>Period 3</t>
  </si>
  <si>
    <t>Period 4</t>
  </si>
  <si>
    <t>Period 5</t>
  </si>
  <si>
    <t>Ref</t>
  </si>
  <si>
    <t>£</t>
  </si>
  <si>
    <t>Notes</t>
  </si>
  <si>
    <t>TP1</t>
  </si>
  <si>
    <t>Estimated total income from the video game</t>
  </si>
  <si>
    <t>TP2</t>
  </si>
  <si>
    <t>Estimated total cost of the video game</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</si>
  <si>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</si>
  <si>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</si>
  <si>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</si>
  <si>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</si>
  <si>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</si>
  <si>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</si>
  <si>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</si>
  <si>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</si>
  <si>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</si>
  <si>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</si>
  <si>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</si>
  <si>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</si>
  <si>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</si>
  <si>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</si>
  <si>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</si>
  <si>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</si>
  <si>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</si>
  <si>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</si>
  <si>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</si>
  <si>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TP8 minus TP5 plus TP9; if loss enter as minus figure</t>
  </si>
  <si>
    <t>Planned or final total core expenditure</t>
  </si>
  <si>
    <t>Total core expenditure incurred to date</t>
  </si>
  <si>
    <t>80% of total core expenditure incurred to date</t>
  </si>
  <si>
    <t>Total non-core expenditure incurred to date</t>
  </si>
  <si>
    <t>Total non-core expenditure at end of previous period</t>
  </si>
  <si>
    <t>Non-core expenditure brought into account for current period</t>
  </si>
  <si>
    <t>Release Date</t>
  </si>
  <si>
    <t>Total Income</t>
  </si>
  <si>
    <t>Income of which is a State Aid</t>
  </si>
  <si>
    <t>You can find more information regarding Core Expenditure here: https://www.gov.uk/hmrc-internal-manuals/video-games-development-company-manual/vgdc50010</t>
  </si>
  <si>
    <t>Expenditure</t>
  </si>
  <si>
    <t>Total expenditure</t>
  </si>
  <si>
    <t>Non Core Expenditure</t>
  </si>
  <si>
    <t>Total Core Expenditure</t>
  </si>
  <si>
    <t xml:space="preserve">Apportionment basis </t>
  </si>
  <si>
    <t>Comments</t>
  </si>
  <si>
    <t>Development Stage-Concept Design/Speculative</t>
  </si>
  <si>
    <t>Examples include:</t>
  </si>
  <si>
    <t>Proposal/Pitch</t>
  </si>
  <si>
    <t>Concept</t>
  </si>
  <si>
    <t>Production</t>
  </si>
  <si>
    <t>Production manager</t>
  </si>
  <si>
    <t>Lead Designer</t>
  </si>
  <si>
    <t>Game Designer</t>
  </si>
  <si>
    <t>Level Designer</t>
  </si>
  <si>
    <t>Artists</t>
  </si>
  <si>
    <t>Lead Programmer</t>
  </si>
  <si>
    <t>Testing</t>
  </si>
  <si>
    <t>Sound Technician</t>
  </si>
  <si>
    <t xml:space="preserve">Voice Overs </t>
  </si>
  <si>
    <t>Release &amp; post release - Normally considered Non Core Expenditure</t>
  </si>
  <si>
    <t>Debugging</t>
  </si>
  <si>
    <t xml:space="preserve">Post Release maintenance </t>
  </si>
  <si>
    <t>E&amp;O insurance</t>
  </si>
  <si>
    <t>Tour Booking</t>
  </si>
  <si>
    <t>Wrap Party</t>
  </si>
  <si>
    <t>Gifts</t>
  </si>
  <si>
    <t>Entertainment</t>
  </si>
  <si>
    <t>Servers for running the website</t>
  </si>
  <si>
    <t>Servers for Running the game</t>
  </si>
  <si>
    <t>The following items are normally considered non core expenditure. Please provide comments otherwise</t>
  </si>
  <si>
    <t>Marketing</t>
  </si>
  <si>
    <t>Distribution</t>
  </si>
  <si>
    <t>Financing</t>
  </si>
  <si>
    <t>Publicity</t>
  </si>
  <si>
    <t>Accountancy - Making the claim and filing the return</t>
  </si>
  <si>
    <t>Capital Expenditure- Computer equipment</t>
  </si>
  <si>
    <t>Total</t>
  </si>
  <si>
    <t>Minus Expenditure not paid 4 months after APE</t>
  </si>
  <si>
    <t>NB: Please note Total Core Expenditure + Total Non Core Expenditure should equal Total Expenditure. Please provide an explanation if this is not the case</t>
  </si>
  <si>
    <t>NB: Expenditure not paid within 4 months of the accounting period end cannot be included in the claim.</t>
  </si>
  <si>
    <t>Computation of taxable profits and Expenditure Credit</t>
  </si>
  <si>
    <t>Taxable profit</t>
  </si>
  <si>
    <t>Profit/loss of current period (before expenditure credit)</t>
  </si>
  <si>
    <t>Qualifying expenditure</t>
  </si>
  <si>
    <t>QE1</t>
  </si>
  <si>
    <t>QE2</t>
  </si>
  <si>
    <t>Planned or final total UK core expenditure</t>
  </si>
  <si>
    <t>QE3</t>
  </si>
  <si>
    <t>UK core expenditure incurred to date</t>
  </si>
  <si>
    <t>QE4</t>
  </si>
  <si>
    <t>Non-UK core expenditure incurred to date</t>
  </si>
  <si>
    <t>QE5</t>
  </si>
  <si>
    <t>QE3 plus QE4</t>
  </si>
  <si>
    <t>QE6</t>
  </si>
  <si>
    <t>QE5 multipled by 80%</t>
  </si>
  <si>
    <t>QE7</t>
  </si>
  <si>
    <t>QE8</t>
  </si>
  <si>
    <t>QE9</t>
  </si>
  <si>
    <t>Qualifying expenditure incurred to date</t>
  </si>
  <si>
    <t>Lesser of QE3 and QE6</t>
  </si>
  <si>
    <t>Qualifying expenditure incurred at end of previous period</t>
  </si>
  <si>
    <t>Qualifying expenditure for the period</t>
  </si>
  <si>
    <t>Totals for current period</t>
  </si>
  <si>
    <t>CP1</t>
  </si>
  <si>
    <t>CP2</t>
  </si>
  <si>
    <t>Total core expenditure at end of previous period</t>
  </si>
  <si>
    <t>CP3</t>
  </si>
  <si>
    <t>Core expenditure brought into account for current period</t>
  </si>
  <si>
    <t>CP1 minus CP2</t>
  </si>
  <si>
    <t>CP4</t>
  </si>
  <si>
    <t>CP5</t>
  </si>
  <si>
    <t>CP6</t>
  </si>
  <si>
    <t>CP4 minus CP5</t>
  </si>
  <si>
    <t>CP7</t>
  </si>
  <si>
    <t>Total expenditure brought into account for current period</t>
  </si>
  <si>
    <t>CP3 plus CP6</t>
  </si>
  <si>
    <t>CP8</t>
  </si>
  <si>
    <t>CP9</t>
  </si>
  <si>
    <t>UK core expenditure at end of previous period</t>
  </si>
  <si>
    <t>CP10</t>
  </si>
  <si>
    <t>UK core expenditure brought into account for current period</t>
  </si>
  <si>
    <t>CP8 minus CP9</t>
  </si>
  <si>
    <t>Expenditure Credit</t>
  </si>
  <si>
    <t>EC1</t>
  </si>
  <si>
    <t>Credit rate (relevant percentage)</t>
  </si>
  <si>
    <t>EC2</t>
  </si>
  <si>
    <t>Expenditure credit for the period</t>
  </si>
  <si>
    <t>NB1</t>
  </si>
  <si>
    <t>You must also complete an Expenditure Credit Redemption stencil or provide equivalent information showing how the amount at EC2 (or the combined total of amounts at EC2, for companies with multiple productions) is to be redeemed. The stencil can be downloaded from the additional information form</t>
  </si>
  <si>
    <t>Development Company</t>
  </si>
  <si>
    <t>Amount of qualifying expenditure allowed as credit</t>
  </si>
  <si>
    <t>Video Game Expenditure Credit Expenditure Breakdown Stencil</t>
  </si>
  <si>
    <t>NB: Total Core Expenditure should equal Total UK Core + Total Non UK Core Expenditure</t>
  </si>
  <si>
    <t>Total UK Core Expenditure</t>
  </si>
  <si>
    <t>Total Non UK Core Expenditure</t>
  </si>
  <si>
    <t>Video game title</t>
  </si>
  <si>
    <t>Video Game Expenditure Credit Stencil</t>
  </si>
  <si>
    <t>QE7 minus QE8</t>
  </si>
  <si>
    <t>QE9 multiplied by EC1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</si>
</sst>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u/>
      <sz val="16"/>
      <color theme="1"/>
      <name val="Calibri"/>
      <family val="2"/>
      <scheme val="minor"/>
    </font>
    <font>
      <u/>
      <sz val="11"/>
      <color theme="1"/>
      <name val="Calibri"/>
      <family val="2"/>
      <scheme val="minor"/>
    </font>
    <font>
      <sz val="11"/>
      <color rgb="FFFF0000"/>
      <name val="Calibri"/>
      <family val="2"/>
      <scheme val="minor"/>
    </font>
    <font>
      <sz val="8"/>
      <color theme="1"/>
      <name val="Arial"/>
      <family val="2"/>
    </font>
    <font>
      <u/>
      <sz val="8"/>
      <color theme="1"/>
      <name val="Arial"/>
      <family val="2"/>
    </font>
    <font>
      <b/>
      <sz val="8"/>
      <color theme="1"/>
      <name val="Arial"/>
      <family val="2"/>
    </font>
    <font>
      <b/>
      <sz val="11"/>
      <name val="Calibri"/>
      <family val="2"/>
      <scheme val="minor"/>
    </font>
    <font>
      <u/>
      <sz val="11"/>
      <color theme="10"/>
      <name val="Calibri"/>
      <family val="2"/>
      <scheme val="minor"/>
    </font>
    <font>
      <sz val="12"/>
      <color theme="1"/>
      <name val="Calibri"/>
      <family val="2"/>
      <scheme val="minor"/>
    </font>
    <font>
      <sz val="12"/>
      <color rgb="FFFF0000"/>
      <name val="Calibri"/>
      <family val="2"/>
      <scheme val="minor"/>
    </font>
    <font>
      <sz val="8"/>
      <name val="Calibri"/>
      <family val="2"/>
      <scheme val="minor"/>
    </font>
  </fonts>
  <fills count="9">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24">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81">
    <xf numFmtId="0" fontId="0" fillId="0" borderId="0" xfId="0"/>
    <xf numFmtId="4" fontId="7" fillId="7" borderId="2" xfId="0" applyNumberFormat="1" applyFont="1" applyFill="1" applyBorder="1" applyProtection="1">
      <protection hidden="1"/>
    </xf>
    <xf numFmtId="4" fontId="7" fillId="8" borderId="2" xfId="0" applyNumberFormat="1" applyFont="1" applyFill="1" applyBorder="1" applyProtection="1">
      <protection hidden="1"/>
    </xf>
    <xf numFmtId="4" fontId="7" fillId="8" borderId="2" xfId="0" applyNumberFormat="1" applyFont="1" applyFill="1" applyBorder="1" applyProtection="1">
      <protection locked="0"/>
    </xf>
    <xf numFmtId="4" fontId="7" fillId="7" borderId="2" xfId="0" applyNumberFormat="1" applyFont="1" applyFill="1" applyBorder="1" applyProtection="1">
      <protection locked="0"/>
    </xf>
    <xf numFmtId="0" fontId="0" fillId="0" borderId="0" xfId="0" applyProtection="1">
      <protection locked="0"/>
    </xf>
    <xf numFmtId="0" fontId="7" fillId="0" borderId="0" xfId="0" applyFont="1" applyAlignment="1" applyProtection="1">
      <alignment horizontal="center"/>
      <protection locked="0"/>
    </xf>
    <xf numFmtId="0" fontId="7" fillId="0" borderId="0" xfId="0" applyFont="1" applyProtection="1">
      <protection locked="0"/>
    </xf>
    <xf numFmtId="0" fontId="9" fillId="4" borderId="2" xfId="0" applyFont="1" applyFill="1" applyBorder="1" applyProtection="1">
      <protection locked="0"/>
    </xf>
    <xf numFmtId="0" fontId="7" fillId="0" borderId="2" xfId="0" applyFont="1" applyBorder="1" applyProtection="1">
      <protection locked="0"/>
    </xf>
    <xf numFmtId="0" fontId="5" fillId="0" borderId="11" xfId="0" applyFont="1" applyBorder="1" applyProtection="1">
      <protection locked="0"/>
    </xf>
    <xf numFmtId="2" fontId="0" fillId="0" borderId="0" xfId="0" applyNumberFormat="1" applyProtection="1">
      <protection locked="0"/>
    </xf>
    <xf numFmtId="0" fontId="0" fillId="0" borderId="3" xfId="0" applyBorder="1" applyProtection="1">
      <protection locked="0"/>
    </xf>
    <xf numFmtId="0" fontId="0" fillId="0" borderId="11" xfId="0" applyBorder="1" applyProtection="1">
      <protection locked="0"/>
    </xf>
    <xf numFmtId="0" fontId="1" fillId="0" borderId="11" xfId="0" applyFont="1" applyBorder="1" applyProtection="1">
      <protection locked="0"/>
    </xf>
    <xf numFmtId="0" fontId="5" fillId="0" borderId="11" xfId="0" applyFont="1" applyBorder="1" applyAlignment="1" applyProtection="1">
      <alignment wrapText="1"/>
      <protection locked="0"/>
    </xf>
    <xf numFmtId="0" fontId="2" fillId="0" borderId="11" xfId="0" applyFont="1" applyBorder="1" applyAlignment="1" applyProtection="1">
      <alignment wrapText="1"/>
      <protection locked="0"/>
    </xf>
    <xf numFmtId="0" fontId="0" fillId="3" borderId="11" xfId="0" applyFill="1" applyBorder="1" applyProtection="1">
      <protection hidden="1"/>
    </xf>
    <xf numFmtId="2" fontId="0" fillId="3" borderId="0" xfId="0" applyNumberFormat="1" applyFill="1" applyProtection="1">
      <protection hidden="1"/>
    </xf>
    <xf numFmtId="0" fontId="0" fillId="3" borderId="3" xfId="0" applyFill="1" applyBorder="1" applyProtection="1">
      <protection hidden="1"/>
    </xf>
    <xf numFmtId="0" fontId="1" fillId="6" borderId="12" xfId="0" applyFont="1" applyFill="1" applyBorder="1" applyProtection="1">
      <protection hidden="1"/>
    </xf>
    <xf numFmtId="2" fontId="10" fillId="6" borderId="8" xfId="0" applyNumberFormat="1" applyFont="1" applyFill="1" applyBorder="1" applyProtection="1">
      <protection hidden="1"/>
    </xf>
    <xf numFmtId="0" fontId="0" fillId="6" borderId="9" xfId="0" applyFill="1" applyBorder="1" applyProtection="1">
      <protection hidden="1"/>
    </xf>
    <xf numFmtId="0" fontId="3" fillId="4" borderId="7" xfId="0" applyFont="1" applyFill="1" applyBorder="1" applyProtection="1">
      <protection hidden="1"/>
    </xf>
    <xf numFmtId="0" fontId="3" fillId="4" borderId="0" xfId="0" applyFont="1" applyFill="1" applyProtection="1">
      <protection hidden="1"/>
    </xf>
    <xf numFmtId="0" fontId="3" fillId="4" borderId="3" xfId="0" applyFont="1" applyFill="1" applyBorder="1" applyProtection="1">
      <protection hidden="1"/>
    </xf>
    <xf numFmtId="0" fontId="3" fillId="4" borderId="4" xfId="0" applyFont="1" applyFill="1" applyBorder="1" applyProtection="1">
      <protection hidden="1"/>
    </xf>
    <xf numFmtId="0" fontId="3" fillId="4" borderId="5" xfId="0" applyFont="1" applyFill="1" applyBorder="1" applyProtection="1">
      <protection hidden="1"/>
    </xf>
    <xf numFmtId="0" fontId="6" fillId="2" borderId="0" xfId="0" applyFont="1" applyFill="1" applyProtection="1">
      <protection locked="0"/>
    </xf>
    <xf numFmtId="0" fontId="6" fillId="2" borderId="0" xfId="0" applyFont="1" applyFill="1" applyAlignment="1" applyProtection="1">
      <alignment vertical="center" wrapText="1"/>
      <protection locked="0"/>
    </xf>
    <xf numFmtId="0" fontId="0" fillId="5" borderId="0" xfId="0" applyFill="1" applyProtection="1">
      <protection locked="0"/>
    </xf>
    <xf numFmtId="0" fontId="0" fillId="0" borderId="7" xfId="0" applyBorder="1" applyProtection="1">
      <protection locked="0"/>
    </xf>
    <xf numFmtId="0" fontId="0" fillId="0" borderId="1" xfId="0" applyBorder="1" applyProtection="1">
      <protection locked="0"/>
    </xf>
    <xf numFmtId="0" fontId="0" fillId="5" borderId="0" xfId="0" applyFill="1" applyProtection="1">
      <protection hidden="1"/>
    </xf>
    <xf numFmtId="0" fontId="0" fillId="0" borderId="0" xfId="0" applyProtection="1">
      <protection hidden="1"/>
    </xf>
    <xf numFmtId="0" fontId="4" fillId="5" borderId="0" xfId="0" applyFont="1" applyFill="1" applyAlignment="1" applyProtection="1">
      <alignment horizontal="center"/>
      <protection hidden="1"/>
    </xf>
    <xf numFmtId="0" fontId="0" fillId="0" borderId="5" xfId="0" applyBorder="1" applyProtection="1">
      <protection hidden="1"/>
    </xf>
    <xf numFmtId="0" fontId="0" fillId="0" borderId="6" xfId="0" applyBorder="1" applyProtection="1">
      <protection hidden="1"/>
    </xf>
    <xf numFmtId="0" fontId="9" fillId="4" borderId="2" xfId="0" applyFont="1" applyFill="1" applyBorder="1" applyAlignment="1" applyProtection="1">
      <alignment horizontal="center"/>
      <protection locked="0"/>
    </xf>
    <xf numFmtId="0" fontId="8" fillId="0" borderId="2" xfId="0" applyFont="1" applyBorder="1" applyProtection="1">
      <protection locked="0"/>
    </xf>
    <xf numFmtId="0" fontId="9" fillId="0" borderId="2" xfId="0" applyFont="1" applyBorder="1" applyProtection="1">
      <protection locked="0"/>
    </xf>
    <xf numFmtId="0" fontId="0" fillId="2" borderId="0" xfId="0" applyFill="1" applyProtection="1">
      <protection locked="0"/>
    </xf>
    <xf numFmtId="0" fontId="0" fillId="2" borderId="0" xfId="0" applyFill="1" applyAlignment="1" applyProtection="1">
      <alignment horizontal="left" vertical="top"/>
      <protection locked="0"/>
    </xf>
    <xf numFmtId="0" fontId="0" fillId="2" borderId="0" xfId="0" applyFill="1" applyProtection="1">
      <protection hidden="1"/>
    </xf>
    <xf numFmtId="0" fontId="0" fillId="0" borderId="13" xfId="0" applyBorder="1" applyProtection="1">
      <protection locked="0"/>
    </xf>
    <xf numFmtId="0" fontId="0" fillId="5" borderId="15" xfId="0" applyFill="1" applyBorder="1" applyAlignment="1" applyProtection="1">
      <alignment horizontal="left" vertical="top"/>
      <protection locked="0"/>
    </xf>
    <xf numFmtId="0" fontId="0" fillId="5" borderId="16" xfId="0" applyFill="1" applyBorder="1" applyAlignment="1" applyProtection="1">
      <alignment horizontal="left" vertical="top"/>
      <protection locked="0"/>
    </xf>
    <xf numFmtId="0" fontId="4" fillId="5" borderId="16" xfId="0" applyFont="1" applyFill="1" applyBorder="1" applyAlignment="1" applyProtection="1">
      <alignment horizontal="center" vertical="top"/>
      <protection locked="0"/>
    </xf>
    <xf numFmtId="0" fontId="0" fillId="5" borderId="16" xfId="0" applyFill="1" applyBorder="1" applyProtection="1">
      <protection locked="0"/>
    </xf>
    <xf numFmtId="0" fontId="0" fillId="5" borderId="17" xfId="0" applyFill="1" applyBorder="1" applyProtection="1">
      <protection locked="0"/>
    </xf>
    <xf numFmtId="0" fontId="0" fillId="0" borderId="13" xfId="0" applyBorder="1" applyProtection="1">
      <protection hidden="1"/>
    </xf>
    <xf numFmtId="0" fontId="0" fillId="2" borderId="18" xfId="0" applyFill="1" applyBorder="1" applyProtection="1">
      <protection locked="0"/>
    </xf>
    <xf numFmtId="0" fontId="0" fillId="2" borderId="19" xfId="0" applyFill="1" applyBorder="1" applyProtection="1">
      <protection locked="0"/>
    </xf>
    <xf numFmtId="0" fontId="0" fillId="2" borderId="20" xfId="0" applyFill="1" applyBorder="1" applyProtection="1">
      <protection locked="0"/>
    </xf>
    <xf numFmtId="0" fontId="12" fillId="2" borderId="0" xfId="0" applyFont="1" applyFill="1" applyAlignment="1" applyProtection="1">
      <alignment horizontal="left" vertical="top"/>
      <protection hidden="1"/>
    </xf>
    <xf numFmtId="0" fontId="12" fillId="2" borderId="0" xfId="0" applyFont="1" applyFill="1" applyAlignment="1" applyProtection="1">
      <alignment horizontal="left" vertical="top"/>
      <protection locked="0"/>
    </xf>
    <xf numFmtId="0" fontId="12" fillId="2" borderId="0" xfId="0" applyFont="1" applyFill="1" applyProtection="1">
      <protection locked="0"/>
    </xf>
    <xf numFmtId="0" fontId="12" fillId="2" borderId="0" xfId="0" applyFont="1" applyFill="1" applyProtection="1">
      <protection hidden="1"/>
    </xf>
    <xf numFmtId="0" fontId="12" fillId="2" borderId="13" xfId="0" applyFont="1" applyFill="1" applyBorder="1" applyAlignment="1" applyProtection="1">
      <alignment horizontal="left" vertical="top"/>
      <protection hidden="1"/>
    </xf>
    <xf numFmtId="0" fontId="12" fillId="2" borderId="13" xfId="0" applyFont="1" applyFill="1" applyBorder="1" applyProtection="1">
      <protection hidden="1"/>
    </xf>
    <xf numFmtId="0" fontId="0" fillId="0" borderId="14" xfId="0" applyBorder="1" applyProtection="1">
      <protection hidden="1"/>
    </xf>
    <xf numFmtId="0" fontId="0" fillId="0" borderId="19" xfId="0" applyBorder="1" applyProtection="1">
      <protection hidden="1"/>
    </xf>
    <xf numFmtId="0" fontId="0" fillId="0" borderId="19" xfId="0" applyBorder="1" applyProtection="1">
      <protection locked="0"/>
    </xf>
    <xf numFmtId="0" fontId="13" fillId="2" borderId="13" xfId="0" applyFont="1" applyFill="1" applyBorder="1" applyProtection="1">
      <protection hidden="1"/>
    </xf>
    <xf numFmtId="0" fontId="11" fillId="0" borderId="5" xfId="1" applyBorder="1" applyProtection="1">
      <protection hidden="1"/>
    </xf>
    <xf numFmtId="0" fontId="7" fillId="0" borderId="2" xfId="0" applyFont="1" applyBorder="1" applyAlignment="1" applyProtection="1">
      <alignment horizontal="center"/>
      <protection locked="0"/>
    </xf>
    <xf numFmtId="0" fontId="7" fillId="4" borderId="2" xfId="0" applyFont="1" applyFill="1" applyBorder="1"/>
    <xf numFmtId="9" fontId="7" fillId="8" borderId="2" xfId="0" applyNumberFormat="1" applyFont="1" applyFill="1" applyBorder="1"/>
    <xf numFmtId="2" fontId="7" fillId="8" borderId="2" xfId="0" applyNumberFormat="1" applyFont="1" applyFill="1" applyBorder="1"/>
    <xf numFmtId="0" fontId="9" fillId="0" borderId="0" xfId="0" applyFont="1" applyAlignment="1" applyProtection="1">
      <alignment horizontal="center" vertical="center" textRotation="90"/>
      <protection locked="0"/>
    </xf>
    <xf numFmtId="0" fontId="0" fillId="0" borderId="0" xfId="0" applyAlignment="1" applyProtection="1">
      <alignment vertical="top"/>
      <protection locked="0"/>
    </xf>
    <xf numFmtId="0" fontId="9" fillId="7" borderId="10" xfId="0" applyFont="1" applyFill="1" applyBorder="1" applyAlignment="1" applyProtection="1">
      <alignment horizontal="center" vertical="center" wrapText="1"/>
      <protection locked="0"/>
    </xf>
    <xf numFmtId="0" fontId="9" fillId="7" borderId="11" xfId="0" applyFont="1" applyFill="1" applyBorder="1" applyAlignment="1" applyProtection="1">
      <alignment horizontal="center" vertical="center" wrapText="1"/>
      <protection locked="0"/>
    </xf>
    <xf numFmtId="0" fontId="9" fillId="8" borderId="10" xfId="0" applyFont="1" applyFill="1" applyBorder="1" applyAlignment="1" applyProtection="1">
      <alignment horizontal="center" vertical="center" wrapText="1"/>
      <protection locked="0"/>
    </xf>
    <xf numFmtId="0" fontId="9" fillId="8" borderId="12" xfId="0" applyFont="1" applyFill="1" applyBorder="1" applyAlignment="1" applyProtection="1">
      <alignment horizontal="center" vertical="center" wrapText="1"/>
      <protection locked="0"/>
    </xf>
    <xf numFmtId="0" fontId="3" fillId="0" borderId="0" xfId="1" applyFont="1" applyFill="1" applyAlignment="1" applyProtection="1">
      <alignment vertical="center" wrapText="1"/>
      <protection locked="0"/>
    </xf>
    <xf numFmtId="0" fontId="7" fillId="0" borderId="21" xfId="0" applyFont="1" applyBorder="1" applyAlignment="1" applyProtection="1">
      <alignment horizontal="center"/>
      <protection locked="0"/>
    </xf>
    <xf numFmtId="0" fontId="7" fillId="0" borderId="22" xfId="0" applyFont="1" applyBorder="1" applyAlignment="1" applyProtection="1">
      <alignment horizontal="center"/>
      <protection locked="0"/>
    </xf>
    <xf numFmtId="0" fontId="7" fillId="0" borderId="23" xfId="0" applyFont="1" applyBorder="1" applyAlignment="1" applyProtection="1">
      <alignment horizontal="center"/>
      <protection locked="0"/>
    </xf>
    <xf numFmtId="0" fontId="9" fillId="7" borderId="2" xfId="0" applyFont="1" applyFill="1" applyBorder="1" applyAlignment="1" applyProtection="1">
      <alignment horizontal="center" vertical="center" wrapText="1"/>
      <protection locked="0"/>
    </xf>
    <xf numFmtId="0" fontId="9" fillId="8" borderId="11" xfId="0" applyFont="1" applyFill="1" applyBorder="1" applyAlignment="1" applyProtection="1">
      <alignment horizontal="center" vertical="center" wrapText="1"/>
      <protection locked="0"/>
    </xf>
  </cellXfs>
  <cellStyles count="2">
    <cellStyle name="Hyperlink" xfId="1" builtinId="8"/>
    <cellStyle name="Normal" xfId="0" builtinId="0"/>
  </cellStyles>
  <dxfs count="36">
    <dxf>
      <fill>
        <patternFill patternType="solid">
          <fgColor indexed="64"/>
          <bgColor theme="1" tint="0.499984740745262"/>
        </patternFill>
      </fill>
      <border diagonalUp="0" diagonalDown="0" outline="0">
        <left/>
        <right style="thin">
          <color indexed="64"/>
        </right>
        <top/>
        <bottom/>
      </border>
      <protection locked="1" hidden="1"/>
    </dxf>
    <dxf>
      <numFmt numFmtId="2" formatCode="0.00"/>
      <fill>
        <patternFill patternType="solid">
          <fgColor indexed="64"/>
          <bgColor theme="1" tint="0.499984740745262"/>
        </patternFill>
      </fill>
      <protection locked="1" hidden="1"/>
    </dxf>
    <dxf>
      <numFmt numFmtId="2" formatCode="0.00"/>
      <fill>
        <patternFill patternType="solid">
          <fgColor indexed="64"/>
          <bgColor theme="1" tint="0.499984740745262"/>
        </patternFill>
      </fill>
      <protection locked="1" hidden="1"/>
    </dxf>
    <dxf>
      <numFmt numFmtId="2" formatCode="0.00"/>
      <fill>
        <patternFill patternType="solid">
          <fgColor indexed="64"/>
          <bgColor theme="1" tint="0.499984740745262"/>
        </patternFill>
      </fill>
      <protection locked="1" hidden="1"/>
    </dxf>
    <dxf>
      <numFmt numFmtId="2" formatCode="0.00"/>
      <fill>
        <patternFill patternType="solid">
          <fgColor indexed="64"/>
          <bgColor theme="1" tint="0.499984740745262"/>
        </patternFill>
      </fill>
      <protection locked="1" hidden="1"/>
    </dxf>
    <dxf>
      <numFmt numFmtId="2" formatCode="0.00"/>
      <fill>
        <patternFill patternType="solid">
          <fgColor indexed="64"/>
          <bgColor theme="1" tint="0.499984740745262"/>
        </patternFill>
      </fill>
      <protection locked="1" hidden="1"/>
    </dxf>
    <dxf>
      <numFmt numFmtId="2" formatCode="0.00"/>
      <fill>
        <patternFill patternType="solid">
          <fgColor indexed="64"/>
          <bgColor theme="1" tint="0.499984740745262"/>
        </patternFill>
      </fill>
      <protection locked="1" hidden="1"/>
    </dxf>
    <dxf>
      <fill>
        <patternFill patternType="solid">
          <fgColor indexed="64"/>
          <bgColor theme="1" tint="0.499984740745262"/>
        </patternFill>
      </fill>
      <border diagonalUp="0" diagonalDown="0" outline="0">
        <left style="thin">
          <color auto="1"/>
        </left>
        <right style="thin">
          <color auto="1"/>
        </right>
        <top/>
        <bottom/>
      </border>
      <protection locked="1" hidden="1"/>
    </dxf>
    <dxf>
      <protection locked="0" hidden="0"/>
    </dxf>
    <dxf>
      <protection locked="0" hidden="0"/>
    </dxf>
    <dxf>
      <protection locked="0" hidden="0"/>
    </dxf>
    <dxf>
      <protection locked="0" hidden="0"/>
    </dxf>
    <dxf>
      <protection locked="0" hidden="0"/>
    </dxf>
    <dxf>
      <protection locked="0" hidden="0"/>
    </dxf>
    <dxf>
      <numFmt numFmtId="0" formatCode="General"/>
      <protection locked="0" hidden="0"/>
    </dxf>
    <dxf>
      <border diagonalUp="0" diagonalDown="0">
        <left style="thin">
          <color indexed="64"/>
        </left>
        <right style="thin">
          <color indexed="64"/>
        </right>
        <top/>
        <bottom/>
        <vertical/>
        <horizontal/>
      </border>
      <protection locked="0" hidden="0"/>
    </dxf>
    <dxf>
      <fill>
        <patternFill patternType="solid">
          <fgColor indexed="64"/>
          <bgColor theme="1" tint="0.499984740745262"/>
        </patternFill>
      </fill>
      <protection locked="1" hidden="1"/>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1"/>
    </dxf>
    <dxf>
      <protection locked="0" hidden="0"/>
    </dxf>
    <dxf>
      <protection locked="0" hidden="0"/>
    </dxf>
    <dxf>
      <protection locked="0" hidden="0"/>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1"/>
    </dxf>
    <dxf>
      <fill>
        <patternFill>
          <bgColor rgb="FFFF0000"/>
        </patternFill>
      </fill>
    </dxf>
    <dxf>
      <fill>
        <patternFill>
          <bgColor rgb="FFFF0000"/>
        </patternFill>
      </fill>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2271713</xdr:colOff>
      <xdr:row>44</xdr:row>
      <xdr:rowOff>80963</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271713" y="10396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7209376\Desktop\Factsheets\New%20folder\V3\Video%20Game%20Relief%20Expenditure%20Breakdown%20V3.1%20BFI%20Checklist%20&amp;%20Algo%20Co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deo Game Tax Relief Stencil"/>
      <sheetName val="Video Game Tax Relief Checklist"/>
      <sheetName val="Video Game Computation Stencil"/>
      <sheetName val="Video Game Expenditure"/>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B6" headerRowDxfId="23" dataDxfId="22" totalsRowDxfId="21">
  <autoFilter ref="A5:B6" xr:uid="{00000000-0009-0000-0100-000003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1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53" totalsRowCount="1" headerRowDxfId="18" dataDxfId="17" totalsRowDxfId="16">
  <tableColumns count="8">
    <tableColumn id="1" xr3:uid="{00000000-0010-0000-0100-000001000000}" name="Expenditure" totalsRowLabel="Total" dataDxfId="15" totalsRowDxfId="7"/>
    <tableColumn id="2" xr3:uid="{00000000-0010-0000-0100-000002000000}" name="Total expenditure" totalsRowFunction="sum" dataDxfId="14" totalsRowDxfId="6"/>
    <tableColumn id="4" xr3:uid="{00000000-0010-0000-0100-000004000000}" name="Non Core Expenditure" totalsRowFunction="sum" dataDxfId="13" totalsRowDxfId="5"/>
    <tableColumn id="5" xr3:uid="{00000000-0010-0000-0100-000005000000}" name="Total Core Expenditure" totalsRowFunction="sum" dataDxfId="12" totalsRowDxfId="4"/>
    <tableColumn id="6" xr3:uid="{00000000-0010-0000-0100-000006000000}" name="Total UK Core Expenditure" totalsRowFunction="sum" dataDxfId="11" totalsRowDxfId="3"/>
    <tableColumn id="7" xr3:uid="{00000000-0010-0000-0100-000007000000}" name="Total Non UK Core Expenditure" totalsRowFunction="custom" dataDxfId="10" totalsRowDxfId="2">
      <totalsRowFormula>SUM(Table2[Total Non UK Core Expenditure])</totalsRowFormula>
    </tableColumn>
    <tableColumn id="8" xr3:uid="{00000000-0010-0000-0100-000008000000}" name="Apportionment basis " totalsRowFunction="custom" dataDxfId="9" totalsRowDxfId="1">
      <totalsRowFormula>SUM(Table2[[Apportionment basis ]])</totalsRowFormula>
    </tableColumn>
    <tableColumn id="9" xr3:uid="{00000000-0010-0000-0100-000009000000}" name="Comments" dataDxfId="8" totalsRowDxfId="0"/>
  </tableColumns>
  <tableStyleInfo name="TableStyleLight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gov.uk/hmrc-internal-manuals/video-games-development-company-manual/vgdc50010"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N11"/>
  <sheetViews>
    <sheetView tabSelected="1" workbookViewId="0">
      <selection activeCell="C16" sqref="C16"/>
    </sheetView>
  </sheetViews>
  <sheetFormatPr defaultColWidth="9.109375" defaultRowHeight="14.4" x14ac:dyDescent="0.3"/>
  <cols>
    <col min="1" max="1" width="36.109375" style="5" customWidth="1"/>
    <col min="2" max="3" width="16" style="5" customWidth="1"/>
    <col min="4" max="4" width="28" style="5" customWidth="1"/>
    <col min="5" max="5" width="26.33203125" style="5" customWidth="1"/>
    <col min="6" max="6" width="32.109375" style="5" customWidth="1"/>
    <col min="7" max="7" width="26.44140625" style="5" customWidth="1"/>
    <col min="8" max="8" width="30.33203125" style="5" customWidth="1"/>
    <col min="9" max="9" width="29.44140625" style="5" customWidth="1"/>
    <col min="10" max="10" width="26.6640625" style="5" customWidth="1"/>
    <col min="11" max="16384" width="9.109375" style="5"/>
  </cols>
  <sheetData>
    <row r="1" spans="1:14" ht="36.6" customHeight="1" x14ac:dyDescent="0.3">
      <c r="A1" s="45"/>
      <c r="B1" s="46"/>
      <c r="C1" s="47" t="s">
        <v>150</v>
      </c>
      <c r="D1" s="46"/>
      <c r="E1" s="46"/>
      <c r="F1" s="46"/>
      <c r="G1" s="46"/>
      <c r="H1" s="46"/>
      <c r="I1" s="48"/>
      <c r="J1" s="48"/>
      <c r="K1" s="48"/>
      <c r="L1" s="48"/>
      <c r="M1" s="48"/>
      <c r="N1" s="49"/>
    </row>
    <row r="2" spans="1:14" x14ac:dyDescent="0.3">
      <c r="A2" s="50"/>
      <c r="B2" s="43"/>
      <c r="C2" s="43"/>
      <c r="D2" s="43"/>
      <c r="E2" s="43"/>
      <c r="F2" s="43"/>
      <c r="G2" s="42"/>
      <c r="H2" s="42"/>
      <c r="I2" s="41"/>
      <c r="J2" s="41"/>
      <c r="K2" s="41"/>
      <c r="L2" s="41"/>
      <c r="M2" s="41"/>
      <c r="N2" s="51"/>
    </row>
    <row r="3" spans="1:14" ht="15.6" x14ac:dyDescent="0.3">
      <c r="A3" s="58" t="s">
        <v>2</v>
      </c>
      <c r="B3" s="54"/>
      <c r="C3" s="54"/>
      <c r="D3" s="54"/>
      <c r="E3" s="54"/>
      <c r="F3" s="54"/>
      <c r="G3" s="55"/>
      <c r="H3" s="55"/>
      <c r="I3" s="56"/>
      <c r="J3" s="56"/>
      <c r="K3" s="56"/>
      <c r="L3" s="56"/>
      <c r="M3" s="41"/>
      <c r="N3" s="51"/>
    </row>
    <row r="4" spans="1:14" ht="15.6" x14ac:dyDescent="0.3">
      <c r="A4" s="59" t="s">
        <v>3</v>
      </c>
      <c r="B4" s="54"/>
      <c r="C4" s="54"/>
      <c r="D4" s="54"/>
      <c r="E4" s="54"/>
      <c r="F4" s="54"/>
      <c r="G4" s="55"/>
      <c r="H4" s="55"/>
      <c r="I4" s="56"/>
      <c r="J4" s="56"/>
      <c r="K4" s="56"/>
      <c r="L4" s="56"/>
      <c r="M4" s="41"/>
      <c r="N4" s="51"/>
    </row>
    <row r="5" spans="1:14" ht="15.6" x14ac:dyDescent="0.3">
      <c r="A5" s="58" t="s">
        <v>4</v>
      </c>
      <c r="B5" s="54"/>
      <c r="C5" s="54"/>
      <c r="D5" s="54"/>
      <c r="E5" s="54"/>
      <c r="F5" s="54"/>
      <c r="G5" s="55"/>
      <c r="H5" s="55"/>
      <c r="I5" s="56"/>
      <c r="J5" s="56"/>
      <c r="K5" s="56"/>
      <c r="L5" s="56"/>
      <c r="M5" s="41"/>
      <c r="N5" s="51"/>
    </row>
    <row r="6" spans="1:14" ht="15.6" x14ac:dyDescent="0.3">
      <c r="A6" s="58" t="s">
        <v>5</v>
      </c>
      <c r="B6" s="54"/>
      <c r="C6" s="54"/>
      <c r="D6" s="54"/>
      <c r="E6" s="54"/>
      <c r="F6" s="54"/>
      <c r="G6" s="55"/>
      <c r="H6" s="55"/>
      <c r="I6" s="56"/>
      <c r="J6" s="56"/>
      <c r="K6" s="56"/>
      <c r="L6" s="56"/>
      <c r="M6" s="41"/>
      <c r="N6" s="51"/>
    </row>
    <row r="7" spans="1:14" ht="15.6" x14ac:dyDescent="0.3">
      <c r="A7" s="59"/>
      <c r="B7" s="57"/>
      <c r="C7" s="57"/>
      <c r="D7" s="57"/>
      <c r="E7" s="54"/>
      <c r="F7" s="54"/>
      <c r="G7" s="55"/>
      <c r="H7" s="55"/>
      <c r="I7" s="56"/>
      <c r="J7" s="56"/>
      <c r="K7" s="56"/>
      <c r="L7" s="56"/>
      <c r="M7" s="41"/>
      <c r="N7" s="51"/>
    </row>
    <row r="8" spans="1:14" ht="15.6" x14ac:dyDescent="0.3">
      <c r="A8" s="63" t="s">
        <v>6</v>
      </c>
      <c r="B8" s="57"/>
      <c r="C8" s="57"/>
      <c r="D8" s="57"/>
      <c r="E8" s="57"/>
      <c r="F8" s="57"/>
      <c r="G8" s="56"/>
      <c r="H8" s="56"/>
      <c r="I8" s="56"/>
      <c r="J8" s="56"/>
      <c r="K8" s="56"/>
      <c r="L8" s="56"/>
      <c r="M8" s="41"/>
      <c r="N8" s="51"/>
    </row>
    <row r="9" spans="1:14" ht="15.6" x14ac:dyDescent="0.3">
      <c r="A9" s="44" t="s">
        <v>7</v>
      </c>
      <c r="B9" s="54"/>
      <c r="C9" s="54"/>
      <c r="D9" s="54"/>
      <c r="E9" s="57"/>
      <c r="F9" s="57"/>
      <c r="G9" s="56"/>
      <c r="H9" s="56"/>
      <c r="I9" s="56"/>
      <c r="J9" s="56"/>
      <c r="K9" s="56"/>
      <c r="L9" s="56"/>
      <c r="M9" s="41"/>
      <c r="N9" s="51"/>
    </row>
    <row r="10" spans="1:14" ht="15.6" x14ac:dyDescent="0.3">
      <c r="A10" s="58" t="s">
        <v>8</v>
      </c>
      <c r="B10" s="57"/>
      <c r="C10" s="57"/>
      <c r="D10" s="57"/>
      <c r="E10" s="57"/>
      <c r="F10" s="57"/>
      <c r="G10" s="56"/>
      <c r="H10" s="56"/>
      <c r="I10" s="56"/>
      <c r="J10" s="56"/>
      <c r="K10" s="56"/>
      <c r="L10" s="56"/>
      <c r="M10" s="41"/>
      <c r="N10" s="51"/>
    </row>
    <row r="11" spans="1:14" ht="15" thickBot="1" x14ac:dyDescent="0.35">
      <c r="A11" s="60"/>
      <c r="B11" s="61"/>
      <c r="C11" s="61"/>
      <c r="D11" s="61"/>
      <c r="E11" s="61"/>
      <c r="F11" s="61"/>
      <c r="G11" s="62"/>
      <c r="H11" s="62"/>
      <c r="I11" s="62"/>
      <c r="J11" s="62"/>
      <c r="K11" s="62"/>
      <c r="L11" s="62"/>
      <c r="M11" s="52"/>
      <c r="N11" s="53"/>
    </row>
  </sheetData>
  <pageMargins left="0.70866141732283472" right="0.70866141732283472" top="0.74803149606299213" bottom="0.74803149606299213" header="0.31496062992125984" footer="0.31496062992125984"/>
  <pageSetup paperSize="9" scale="43" orientation="landscape"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40BBF-32EE-4A7B-98C4-DDF795C89C7A}">
  <sheetPr>
    <tabColor theme="8" tint="0.39997558519241921"/>
    <pageSetUpPr fitToPage="1"/>
  </sheetPr>
  <dimension ref="A2:I45"/>
  <sheetViews>
    <sheetView workbookViewId="0">
      <selection activeCell="I21" sqref="I21"/>
    </sheetView>
  </sheetViews>
  <sheetFormatPr defaultColWidth="9.109375" defaultRowHeight="14.4" x14ac:dyDescent="0.3"/>
  <cols>
    <col min="1" max="1" width="10.77734375" style="5" customWidth="1"/>
    <col min="2" max="2" width="5.5546875" style="5" customWidth="1"/>
    <col min="3" max="3" width="59.33203125" style="5" customWidth="1"/>
    <col min="4" max="8" width="11.6640625" style="5" customWidth="1"/>
    <col min="9" max="9" width="63.44140625" style="5" customWidth="1"/>
    <col min="10" max="16384" width="9.109375" style="5"/>
  </cols>
  <sheetData>
    <row r="2" spans="1:9" ht="12.75" customHeight="1" x14ac:dyDescent="0.3">
      <c r="A2" s="7"/>
      <c r="B2" s="6"/>
      <c r="C2" s="66" t="s">
        <v>143</v>
      </c>
      <c r="D2" s="76"/>
      <c r="E2" s="77"/>
      <c r="F2" s="77"/>
      <c r="G2" s="77"/>
      <c r="H2" s="78"/>
      <c r="I2" s="6"/>
    </row>
    <row r="3" spans="1:9" ht="12.75" customHeight="1" x14ac:dyDescent="0.3">
      <c r="A3" s="7"/>
      <c r="B3" s="6"/>
      <c r="C3" s="66" t="s">
        <v>149</v>
      </c>
      <c r="D3" s="76"/>
      <c r="E3" s="77"/>
      <c r="F3" s="77"/>
      <c r="G3" s="77"/>
      <c r="H3" s="78"/>
      <c r="I3" s="6"/>
    </row>
    <row r="4" spans="1:9" ht="12.75" customHeight="1" x14ac:dyDescent="0.3">
      <c r="A4" s="7"/>
      <c r="B4" s="6"/>
      <c r="C4" s="66" t="s">
        <v>9</v>
      </c>
      <c r="D4" s="76"/>
      <c r="E4" s="77"/>
      <c r="F4" s="77"/>
      <c r="G4" s="77"/>
      <c r="H4" s="78"/>
      <c r="I4" s="6"/>
    </row>
    <row r="5" spans="1:9" ht="4.5" customHeight="1" x14ac:dyDescent="0.3">
      <c r="A5" s="7"/>
      <c r="B5" s="6"/>
      <c r="C5" s="7"/>
      <c r="D5" s="7"/>
      <c r="E5" s="7"/>
      <c r="F5" s="7"/>
      <c r="G5" s="7"/>
      <c r="H5" s="7"/>
      <c r="I5" s="7"/>
    </row>
    <row r="6" spans="1:9" x14ac:dyDescent="0.3">
      <c r="A6" s="7"/>
      <c r="B6" s="6"/>
      <c r="C6" s="7" t="s">
        <v>10</v>
      </c>
      <c r="D6" s="7" t="s">
        <v>11</v>
      </c>
      <c r="E6" s="7" t="s">
        <v>12</v>
      </c>
      <c r="F6" s="7" t="s">
        <v>13</v>
      </c>
      <c r="G6" s="7" t="s">
        <v>14</v>
      </c>
      <c r="H6" s="7" t="s">
        <v>15</v>
      </c>
      <c r="I6" s="7"/>
    </row>
    <row r="7" spans="1:9" ht="4.5" customHeight="1" x14ac:dyDescent="0.3">
      <c r="A7" s="7"/>
      <c r="B7" s="6"/>
      <c r="C7" s="7"/>
      <c r="D7" s="7"/>
      <c r="E7" s="7"/>
      <c r="F7" s="7"/>
      <c r="G7" s="7"/>
      <c r="H7" s="7"/>
      <c r="I7" s="7"/>
    </row>
    <row r="8" spans="1:9" ht="12.75" customHeight="1" x14ac:dyDescent="0.3">
      <c r="A8" s="7"/>
      <c r="B8" s="38" t="s">
        <v>16</v>
      </c>
      <c r="C8" s="8" t="s">
        <v>94</v>
      </c>
      <c r="D8" s="8" t="s">
        <v>17</v>
      </c>
      <c r="E8" s="8"/>
      <c r="F8" s="8"/>
      <c r="G8" s="8"/>
      <c r="H8" s="8"/>
      <c r="I8" s="8" t="s">
        <v>18</v>
      </c>
    </row>
    <row r="9" spans="1:9" ht="12.75" customHeight="1" x14ac:dyDescent="0.3">
      <c r="A9" s="79" t="s">
        <v>95</v>
      </c>
      <c r="B9" s="65" t="s">
        <v>19</v>
      </c>
      <c r="C9" s="9" t="s">
        <v>20</v>
      </c>
      <c r="D9" s="4"/>
      <c r="E9" s="4"/>
      <c r="F9" s="4"/>
      <c r="G9" s="4"/>
      <c r="H9" s="4"/>
      <c r="I9" s="9"/>
    </row>
    <row r="10" spans="1:9" ht="12.75" customHeight="1" x14ac:dyDescent="0.3">
      <c r="A10" s="79"/>
      <c r="B10" s="65" t="s">
        <v>21</v>
      </c>
      <c r="C10" s="9" t="s">
        <v>22</v>
      </c>
      <c r="D10" s="4"/>
      <c r="E10" s="4"/>
      <c r="F10" s="4"/>
      <c r="G10" s="4"/>
      <c r="H10" s="4"/>
      <c r="I10" s="9"/>
    </row>
    <row r="11" spans="1:9" ht="12.75" customHeight="1" x14ac:dyDescent="0.3">
      <c r="A11" s="79"/>
      <c r="B11" s="65" t="s">
        <v>23</v>
      </c>
      <c r="C11" s="9" t="s">
        <v>24</v>
      </c>
      <c r="D11" s="4"/>
      <c r="E11" s="4"/>
      <c r="F11" s="4"/>
      <c r="G11" s="4"/>
      <c r="H11" s="4"/>
      <c r="I11" s="9"/>
    </row>
    <row r="12" spans="1:9" ht="12.75" customHeight="1" x14ac:dyDescent="0.3">
      <c r="A12" s="79"/>
      <c r="B12" s="65" t="s">
        <v>25</v>
      </c>
      <c r="C12" s="39" t="s">
        <v>26</v>
      </c>
      <c r="D12" s="4"/>
      <c r="E12" s="1">
        <f>D13</f>
        <v>0</v>
      </c>
      <c r="F12" s="1">
        <f>E12+E13</f>
        <v>0</v>
      </c>
      <c r="G12" s="1">
        <f t="shared" ref="G12:H12" si="0">F12+F13</f>
        <v>0</v>
      </c>
      <c r="H12" s="1">
        <f t="shared" si="0"/>
        <v>0</v>
      </c>
      <c r="I12" s="9"/>
    </row>
    <row r="13" spans="1:9" ht="12.75" customHeight="1" x14ac:dyDescent="0.3">
      <c r="A13" s="79"/>
      <c r="B13" s="65" t="s">
        <v>27</v>
      </c>
      <c r="C13" s="40" t="s">
        <v>28</v>
      </c>
      <c r="D13" s="1">
        <f>SUM(D11-D12)</f>
        <v>0</v>
      </c>
      <c r="E13" s="1">
        <f>SUM(E11-E12)</f>
        <v>0</v>
      </c>
      <c r="F13" s="1">
        <f>SUM(F11-F12)</f>
        <v>0</v>
      </c>
      <c r="G13" s="1">
        <f>SUM(G11-G12)</f>
        <v>0</v>
      </c>
      <c r="H13" s="1">
        <f>SUM(H11-H12)</f>
        <v>0</v>
      </c>
      <c r="I13" s="9" t="s">
        <v>29</v>
      </c>
    </row>
    <row r="14" spans="1:9" ht="12.75" customHeight="1" x14ac:dyDescent="0.3">
      <c r="A14" s="79"/>
      <c r="B14" s="65" t="s">
        <v>30</v>
      </c>
      <c r="C14" s="9" t="s">
        <v>31</v>
      </c>
      <c r="D14" s="1">
        <f>IFERROR(SUM(D11/D10*D9),0)</f>
        <v>0</v>
      </c>
      <c r="E14" s="1">
        <f>IFERROR(SUM(E11/E10*E9),0)</f>
        <v>0</v>
      </c>
      <c r="F14" s="1">
        <f>IFERROR(SUM(F11/F10*F9),0)</f>
        <v>0</v>
      </c>
      <c r="G14" s="1">
        <f>IFERROR(SUM(G11/G10*G9),0)</f>
        <v>0</v>
      </c>
      <c r="H14" s="1">
        <f>IFERROR(SUM(H11/H10*H9),0)</f>
        <v>0</v>
      </c>
      <c r="I14" s="9" t="s">
        <v>32</v>
      </c>
    </row>
    <row r="15" spans="1:9" ht="12.75" customHeight="1" x14ac:dyDescent="0.3">
      <c r="A15" s="79"/>
      <c r="B15" s="65" t="s">
        <v>33</v>
      </c>
      <c r="C15" s="39" t="s">
        <v>34</v>
      </c>
      <c r="D15" s="4"/>
      <c r="E15" s="1">
        <f>D16</f>
        <v>0</v>
      </c>
      <c r="F15" s="1">
        <f>E15+E16</f>
        <v>0</v>
      </c>
      <c r="G15" s="1">
        <f t="shared" ref="G15:H15" si="1">F15+F16</f>
        <v>0</v>
      </c>
      <c r="H15" s="1">
        <f t="shared" si="1"/>
        <v>0</v>
      </c>
      <c r="I15" s="9"/>
    </row>
    <row r="16" spans="1:9" ht="12.75" customHeight="1" x14ac:dyDescent="0.3">
      <c r="A16" s="79"/>
      <c r="B16" s="65" t="s">
        <v>35</v>
      </c>
      <c r="C16" s="40" t="s">
        <v>36</v>
      </c>
      <c r="D16" s="1">
        <f>SUM(D14-D15)</f>
        <v>0</v>
      </c>
      <c r="E16" s="1">
        <f>SUM(E14-E15)</f>
        <v>0</v>
      </c>
      <c r="F16" s="1">
        <f>SUM(F14-F15)</f>
        <v>0</v>
      </c>
      <c r="G16" s="1">
        <f>SUM(G14-G15)</f>
        <v>0</v>
      </c>
      <c r="H16" s="1">
        <f>SUM(H14-H15)</f>
        <v>0</v>
      </c>
      <c r="I16" s="9" t="s">
        <v>37</v>
      </c>
    </row>
    <row r="17" spans="1:9" ht="12.75" customHeight="1" x14ac:dyDescent="0.3">
      <c r="A17" s="79"/>
      <c r="B17" s="65" t="s">
        <v>38</v>
      </c>
      <c r="C17" s="9" t="s">
        <v>39</v>
      </c>
      <c r="D17" s="4"/>
      <c r="E17" s="4"/>
      <c r="F17" s="4"/>
      <c r="G17" s="4"/>
      <c r="H17" s="4"/>
      <c r="I17" s="9" t="s">
        <v>40</v>
      </c>
    </row>
    <row r="18" spans="1:9" ht="12.75" customHeight="1" x14ac:dyDescent="0.3">
      <c r="A18" s="79"/>
      <c r="B18" s="65" t="s">
        <v>41</v>
      </c>
      <c r="C18" s="40" t="s">
        <v>96</v>
      </c>
      <c r="D18" s="1">
        <f>SUM(D16-D13+D17)</f>
        <v>0</v>
      </c>
      <c r="E18" s="1">
        <f>SUM(E16-E13+E17)</f>
        <v>0</v>
      </c>
      <c r="F18" s="1">
        <f>SUM(F16-F13+F17)</f>
        <v>0</v>
      </c>
      <c r="G18" s="1">
        <f>SUM(G16-G13+G17)</f>
        <v>0</v>
      </c>
      <c r="H18" s="1">
        <f>SUM(H16-H13+H17)</f>
        <v>0</v>
      </c>
      <c r="I18" s="9" t="s">
        <v>42</v>
      </c>
    </row>
    <row r="19" spans="1:9" ht="12.75" customHeight="1" x14ac:dyDescent="0.3">
      <c r="A19" s="73" t="s">
        <v>97</v>
      </c>
      <c r="B19" s="65" t="s">
        <v>98</v>
      </c>
      <c r="C19" s="9" t="s">
        <v>43</v>
      </c>
      <c r="D19" s="3"/>
      <c r="E19" s="3"/>
      <c r="F19" s="3"/>
      <c r="G19" s="3"/>
      <c r="H19" s="3"/>
      <c r="I19" s="9"/>
    </row>
    <row r="20" spans="1:9" ht="12.75" customHeight="1" x14ac:dyDescent="0.3">
      <c r="A20" s="80"/>
      <c r="B20" s="65" t="s">
        <v>99</v>
      </c>
      <c r="C20" s="9" t="s">
        <v>100</v>
      </c>
      <c r="D20" s="3"/>
      <c r="E20" s="3"/>
      <c r="F20" s="3"/>
      <c r="G20" s="3"/>
      <c r="H20" s="3"/>
      <c r="I20" s="9"/>
    </row>
    <row r="21" spans="1:9" ht="12.75" customHeight="1" x14ac:dyDescent="0.3">
      <c r="A21" s="80"/>
      <c r="B21" s="65" t="s">
        <v>101</v>
      </c>
      <c r="C21" s="40" t="s">
        <v>102</v>
      </c>
      <c r="D21" s="3"/>
      <c r="E21" s="3"/>
      <c r="F21" s="3"/>
      <c r="G21" s="3"/>
      <c r="H21" s="3"/>
      <c r="I21" s="9"/>
    </row>
    <row r="22" spans="1:9" ht="12.75" customHeight="1" x14ac:dyDescent="0.3">
      <c r="A22" s="80"/>
      <c r="B22" s="65" t="s">
        <v>103</v>
      </c>
      <c r="C22" s="39" t="s">
        <v>104</v>
      </c>
      <c r="D22" s="3"/>
      <c r="E22" s="3"/>
      <c r="F22" s="3"/>
      <c r="G22" s="3"/>
      <c r="H22" s="3"/>
      <c r="I22" s="9"/>
    </row>
    <row r="23" spans="1:9" ht="12.75" customHeight="1" x14ac:dyDescent="0.3">
      <c r="A23" s="80"/>
      <c r="B23" s="65" t="s">
        <v>105</v>
      </c>
      <c r="C23" s="40" t="s">
        <v>44</v>
      </c>
      <c r="D23" s="2">
        <f>SUM(D21+D22)</f>
        <v>0</v>
      </c>
      <c r="E23" s="2">
        <f>SUM(E21+E22)</f>
        <v>0</v>
      </c>
      <c r="F23" s="2">
        <f>SUM(F21+F22)</f>
        <v>0</v>
      </c>
      <c r="G23" s="2">
        <f>SUM(G21+G22)</f>
        <v>0</v>
      </c>
      <c r="H23" s="2">
        <f>SUM(H21+H22)</f>
        <v>0</v>
      </c>
      <c r="I23" s="9" t="s">
        <v>106</v>
      </c>
    </row>
    <row r="24" spans="1:9" ht="12.75" customHeight="1" x14ac:dyDescent="0.3">
      <c r="A24" s="80"/>
      <c r="B24" s="65" t="s">
        <v>107</v>
      </c>
      <c r="C24" s="9" t="s">
        <v>45</v>
      </c>
      <c r="D24" s="2">
        <f>SUM(D23*0.8)</f>
        <v>0</v>
      </c>
      <c r="E24" s="2">
        <f>SUM(E23*0.8)</f>
        <v>0</v>
      </c>
      <c r="F24" s="2">
        <f>SUM(F23*0.8)</f>
        <v>0</v>
      </c>
      <c r="G24" s="2">
        <f>SUM(G23*0.8)</f>
        <v>0</v>
      </c>
      <c r="H24" s="2">
        <f>SUM(H23*0.8)</f>
        <v>0</v>
      </c>
      <c r="I24" s="9" t="s">
        <v>108</v>
      </c>
    </row>
    <row r="25" spans="1:9" ht="12.75" customHeight="1" x14ac:dyDescent="0.3">
      <c r="A25" s="80"/>
      <c r="B25" s="65" t="s">
        <v>109</v>
      </c>
      <c r="C25" s="40" t="s">
        <v>112</v>
      </c>
      <c r="D25" s="2">
        <f>MIN(D21,D24)</f>
        <v>0</v>
      </c>
      <c r="E25" s="2">
        <f>MIN(E21,E24)</f>
        <v>0</v>
      </c>
      <c r="F25" s="2">
        <f>MIN(F21,F24)</f>
        <v>0</v>
      </c>
      <c r="G25" s="2">
        <f>MIN(G21,G24)</f>
        <v>0</v>
      </c>
      <c r="H25" s="2">
        <f>MIN(H21,H24)</f>
        <v>0</v>
      </c>
      <c r="I25" s="9" t="s">
        <v>113</v>
      </c>
    </row>
    <row r="26" spans="1:9" ht="12.75" customHeight="1" x14ac:dyDescent="0.3">
      <c r="A26" s="80"/>
      <c r="B26" s="65" t="s">
        <v>110</v>
      </c>
      <c r="C26" s="39" t="s">
        <v>114</v>
      </c>
      <c r="D26" s="3"/>
      <c r="E26" s="2">
        <f>D25</f>
        <v>0</v>
      </c>
      <c r="F26" s="2">
        <f t="shared" ref="F26:H26" si="2">E25</f>
        <v>0</v>
      </c>
      <c r="G26" s="2">
        <f t="shared" si="2"/>
        <v>0</v>
      </c>
      <c r="H26" s="2">
        <f t="shared" si="2"/>
        <v>0</v>
      </c>
      <c r="I26" s="9"/>
    </row>
    <row r="27" spans="1:9" ht="12.75" customHeight="1" x14ac:dyDescent="0.3">
      <c r="A27" s="80"/>
      <c r="B27" s="65" t="s">
        <v>111</v>
      </c>
      <c r="C27" s="40" t="s">
        <v>115</v>
      </c>
      <c r="D27" s="2">
        <f>SUM(D25-D26)</f>
        <v>0</v>
      </c>
      <c r="E27" s="2">
        <f>SUM(E25-E26)</f>
        <v>0</v>
      </c>
      <c r="F27" s="2">
        <f>SUM(F25-F26)</f>
        <v>0</v>
      </c>
      <c r="G27" s="2">
        <f>SUM(G25-G26)</f>
        <v>0</v>
      </c>
      <c r="H27" s="2">
        <f>SUM(H25-H26)</f>
        <v>0</v>
      </c>
      <c r="I27" s="9" t="s">
        <v>151</v>
      </c>
    </row>
    <row r="28" spans="1:9" ht="12.75" customHeight="1" x14ac:dyDescent="0.3">
      <c r="A28" s="71" t="s">
        <v>116</v>
      </c>
      <c r="B28" s="65" t="s">
        <v>117</v>
      </c>
      <c r="C28" s="7" t="s">
        <v>44</v>
      </c>
      <c r="D28" s="1">
        <f>D23</f>
        <v>0</v>
      </c>
      <c r="E28" s="1">
        <f>E23</f>
        <v>0</v>
      </c>
      <c r="F28" s="1">
        <f>F23</f>
        <v>0</v>
      </c>
      <c r="G28" s="1">
        <f>G23</f>
        <v>0</v>
      </c>
      <c r="H28" s="1">
        <f>H23</f>
        <v>0</v>
      </c>
      <c r="I28" s="9"/>
    </row>
    <row r="29" spans="1:9" ht="12.75" customHeight="1" x14ac:dyDescent="0.3">
      <c r="A29" s="72"/>
      <c r="B29" s="65" t="s">
        <v>118</v>
      </c>
      <c r="C29" s="39" t="s">
        <v>119</v>
      </c>
      <c r="D29" s="1"/>
      <c r="E29" s="1">
        <f>D28</f>
        <v>0</v>
      </c>
      <c r="F29" s="1">
        <f>E28</f>
        <v>0</v>
      </c>
      <c r="G29" s="1">
        <f>F28</f>
        <v>0</v>
      </c>
      <c r="H29" s="1">
        <f>G28</f>
        <v>0</v>
      </c>
      <c r="I29" s="9"/>
    </row>
    <row r="30" spans="1:9" ht="12.75" customHeight="1" x14ac:dyDescent="0.3">
      <c r="A30" s="72"/>
      <c r="B30" s="65" t="s">
        <v>120</v>
      </c>
      <c r="C30" s="40" t="s">
        <v>121</v>
      </c>
      <c r="D30" s="1">
        <f>D28-D29</f>
        <v>0</v>
      </c>
      <c r="E30" s="1">
        <f>E28-E29</f>
        <v>0</v>
      </c>
      <c r="F30" s="1">
        <f t="shared" ref="F30:H30" si="3">F28-F29</f>
        <v>0</v>
      </c>
      <c r="G30" s="1">
        <f t="shared" si="3"/>
        <v>0</v>
      </c>
      <c r="H30" s="1">
        <f t="shared" si="3"/>
        <v>0</v>
      </c>
      <c r="I30" s="9" t="s">
        <v>122</v>
      </c>
    </row>
    <row r="31" spans="1:9" ht="12.75" customHeight="1" x14ac:dyDescent="0.3">
      <c r="A31" s="72"/>
      <c r="B31" s="65" t="s">
        <v>123</v>
      </c>
      <c r="C31" s="9" t="s">
        <v>46</v>
      </c>
      <c r="D31" s="4"/>
      <c r="E31" s="4"/>
      <c r="F31" s="4"/>
      <c r="G31" s="4"/>
      <c r="H31" s="4"/>
      <c r="I31" s="9"/>
    </row>
    <row r="32" spans="1:9" ht="12.75" customHeight="1" x14ac:dyDescent="0.3">
      <c r="A32" s="72"/>
      <c r="B32" s="65" t="s">
        <v>124</v>
      </c>
      <c r="C32" s="39" t="s">
        <v>47</v>
      </c>
      <c r="D32" s="4"/>
      <c r="E32" s="1">
        <f>D31</f>
        <v>0</v>
      </c>
      <c r="F32" s="1">
        <f>E31</f>
        <v>0</v>
      </c>
      <c r="G32" s="1">
        <f>F31</f>
        <v>0</v>
      </c>
      <c r="H32" s="1">
        <f>G31</f>
        <v>0</v>
      </c>
      <c r="I32" s="9"/>
    </row>
    <row r="33" spans="1:9" ht="12.75" customHeight="1" x14ac:dyDescent="0.3">
      <c r="A33" s="72"/>
      <c r="B33" s="65" t="s">
        <v>125</v>
      </c>
      <c r="C33" s="39" t="s">
        <v>48</v>
      </c>
      <c r="D33" s="1">
        <f>SUM(D31-D32)</f>
        <v>0</v>
      </c>
      <c r="E33" s="1">
        <f t="shared" ref="E33:H33" si="4">SUM(E31-E32)</f>
        <v>0</v>
      </c>
      <c r="F33" s="1">
        <f t="shared" si="4"/>
        <v>0</v>
      </c>
      <c r="G33" s="1">
        <f t="shared" si="4"/>
        <v>0</v>
      </c>
      <c r="H33" s="1">
        <f t="shared" si="4"/>
        <v>0</v>
      </c>
      <c r="I33" s="9" t="s">
        <v>126</v>
      </c>
    </row>
    <row r="34" spans="1:9" ht="12.75" customHeight="1" x14ac:dyDescent="0.3">
      <c r="A34" s="72"/>
      <c r="B34" s="65" t="s">
        <v>127</v>
      </c>
      <c r="C34" s="40" t="s">
        <v>128</v>
      </c>
      <c r="D34" s="1">
        <f>D30+D33</f>
        <v>0</v>
      </c>
      <c r="E34" s="1">
        <f t="shared" ref="E34:H34" si="5">E30+E33</f>
        <v>0</v>
      </c>
      <c r="F34" s="1">
        <f t="shared" si="5"/>
        <v>0</v>
      </c>
      <c r="G34" s="1">
        <f t="shared" si="5"/>
        <v>0</v>
      </c>
      <c r="H34" s="1">
        <f t="shared" si="5"/>
        <v>0</v>
      </c>
      <c r="I34" s="9" t="s">
        <v>129</v>
      </c>
    </row>
    <row r="35" spans="1:9" ht="12.75" customHeight="1" x14ac:dyDescent="0.3">
      <c r="A35" s="72"/>
      <c r="B35" s="65" t="s">
        <v>130</v>
      </c>
      <c r="C35" s="9" t="s">
        <v>102</v>
      </c>
      <c r="D35" s="1">
        <f>D21</f>
        <v>0</v>
      </c>
      <c r="E35" s="1">
        <f>E21</f>
        <v>0</v>
      </c>
      <c r="F35" s="1">
        <f>F21</f>
        <v>0</v>
      </c>
      <c r="G35" s="1">
        <f>G21</f>
        <v>0</v>
      </c>
      <c r="H35" s="1">
        <f>H21</f>
        <v>0</v>
      </c>
      <c r="I35" s="9"/>
    </row>
    <row r="36" spans="1:9" ht="12.75" customHeight="1" x14ac:dyDescent="0.3">
      <c r="A36" s="72"/>
      <c r="B36" s="65" t="s">
        <v>131</v>
      </c>
      <c r="C36" s="39" t="s">
        <v>132</v>
      </c>
      <c r="D36" s="1"/>
      <c r="E36" s="1">
        <f>D35</f>
        <v>0</v>
      </c>
      <c r="F36" s="1">
        <f>E35</f>
        <v>0</v>
      </c>
      <c r="G36" s="1">
        <f>F35</f>
        <v>0</v>
      </c>
      <c r="H36" s="1">
        <f>G35</f>
        <v>0</v>
      </c>
      <c r="I36" s="9"/>
    </row>
    <row r="37" spans="1:9" ht="12.75" customHeight="1" x14ac:dyDescent="0.3">
      <c r="A37" s="72"/>
      <c r="B37" s="65" t="s">
        <v>133</v>
      </c>
      <c r="C37" s="40" t="s">
        <v>134</v>
      </c>
      <c r="D37" s="1">
        <f>D35-D36</f>
        <v>0</v>
      </c>
      <c r="E37" s="1">
        <f t="shared" ref="E37:H37" si="6">E35-E36</f>
        <v>0</v>
      </c>
      <c r="F37" s="1">
        <f t="shared" si="6"/>
        <v>0</v>
      </c>
      <c r="G37" s="1">
        <f t="shared" si="6"/>
        <v>0</v>
      </c>
      <c r="H37" s="1">
        <f t="shared" si="6"/>
        <v>0</v>
      </c>
      <c r="I37" s="9" t="s">
        <v>135</v>
      </c>
    </row>
    <row r="38" spans="1:9" ht="12.75" customHeight="1" x14ac:dyDescent="0.3">
      <c r="A38" s="73" t="s">
        <v>136</v>
      </c>
      <c r="B38" s="65" t="s">
        <v>137</v>
      </c>
      <c r="C38" s="9" t="s">
        <v>138</v>
      </c>
      <c r="D38" s="67">
        <v>0.34</v>
      </c>
      <c r="E38" s="67">
        <f>D38</f>
        <v>0.34</v>
      </c>
      <c r="F38" s="67">
        <f>D38</f>
        <v>0.34</v>
      </c>
      <c r="G38" s="67">
        <f>D38</f>
        <v>0.34</v>
      </c>
      <c r="H38" s="67">
        <f>D38</f>
        <v>0.34</v>
      </c>
      <c r="I38" s="9" t="s">
        <v>144</v>
      </c>
    </row>
    <row r="39" spans="1:9" ht="12.75" customHeight="1" x14ac:dyDescent="0.3">
      <c r="A39" s="74"/>
      <c r="B39" s="65" t="s">
        <v>139</v>
      </c>
      <c r="C39" s="40" t="s">
        <v>140</v>
      </c>
      <c r="D39" s="68">
        <f>D27*D38</f>
        <v>0</v>
      </c>
      <c r="E39" s="68">
        <f>E27*E38</f>
        <v>0</v>
      </c>
      <c r="F39" s="68">
        <f>F27*F38</f>
        <v>0</v>
      </c>
      <c r="G39" s="68">
        <f>G27*G38</f>
        <v>0</v>
      </c>
      <c r="H39" s="68">
        <f>H27*H38</f>
        <v>0</v>
      </c>
      <c r="I39" s="9" t="s">
        <v>152</v>
      </c>
    </row>
    <row r="40" spans="1:9" ht="12.75" customHeight="1" x14ac:dyDescent="0.3">
      <c r="A40" s="69"/>
    </row>
    <row r="41" spans="1:9" ht="29.4" customHeight="1" x14ac:dyDescent="0.3">
      <c r="A41" s="69"/>
      <c r="B41" s="70" t="s">
        <v>141</v>
      </c>
      <c r="C41" s="75" t="s">
        <v>142</v>
      </c>
      <c r="D41" s="75"/>
      <c r="E41" s="75"/>
      <c r="F41" s="75"/>
      <c r="G41" s="75"/>
      <c r="H41" s="75"/>
      <c r="I41" s="75"/>
    </row>
    <row r="42" spans="1:9" ht="12.75" customHeight="1" x14ac:dyDescent="0.3">
      <c r="A42" s="69"/>
    </row>
    <row r="43" spans="1:9" ht="12.75" customHeight="1" x14ac:dyDescent="0.3">
      <c r="A43" s="69"/>
    </row>
    <row r="44" spans="1:9" ht="12.75" customHeight="1" x14ac:dyDescent="0.3">
      <c r="A44" s="69"/>
    </row>
    <row r="45" spans="1:9" ht="12.75" customHeight="1" x14ac:dyDescent="0.3">
      <c r="A45" s="69"/>
    </row>
  </sheetData>
  <sheetProtection algorithmName="SHA-512" hashValue="kv3XDqIeSgBCOPoz12GVT42uWVEY2zzxOYIWhBK+Cj4RLO4n0vBySPJfQ1Encbo9+doRx5dtLpr2gq52f3xZpw==" saltValue="PiN4yVjGqsfM/mhR1uJFgA==" spinCount="100000" sheet="1"/>
  <mergeCells count="8">
    <mergeCell ref="A28:A37"/>
    <mergeCell ref="A38:A39"/>
    <mergeCell ref="C41:I41"/>
    <mergeCell ref="D2:H2"/>
    <mergeCell ref="D3:H3"/>
    <mergeCell ref="D4:H4"/>
    <mergeCell ref="A9:A18"/>
    <mergeCell ref="A19:A27"/>
  </mergeCells>
  <phoneticPr fontId="14" type="noConversion"/>
  <conditionalFormatting sqref="D14 D16">
    <cfRule type="cellIs" dxfId="35" priority="10" operator="equal">
      <formula>0</formula>
    </cfRule>
  </conditionalFormatting>
  <conditionalFormatting sqref="D14">
    <cfRule type="cellIs" dxfId="34" priority="9" operator="equal">
      <formula>0</formula>
    </cfRule>
  </conditionalFormatting>
  <conditionalFormatting sqref="E14 E16 D18:E18">
    <cfRule type="cellIs" dxfId="33" priority="8" operator="equal">
      <formula>0</formula>
    </cfRule>
  </conditionalFormatting>
  <conditionalFormatting sqref="E14">
    <cfRule type="cellIs" dxfId="32" priority="7" operator="equal">
      <formula>0</formula>
    </cfRule>
  </conditionalFormatting>
  <conditionalFormatting sqref="F14 F16 F18">
    <cfRule type="cellIs" dxfId="31" priority="6" operator="equal">
      <formula>0</formula>
    </cfRule>
  </conditionalFormatting>
  <conditionalFormatting sqref="F14">
    <cfRule type="cellIs" dxfId="30" priority="5" operator="equal">
      <formula>0</formula>
    </cfRule>
  </conditionalFormatting>
  <conditionalFormatting sqref="G14 G16 G18">
    <cfRule type="cellIs" dxfId="29" priority="4" operator="equal">
      <formula>0</formula>
    </cfRule>
  </conditionalFormatting>
  <conditionalFormatting sqref="G14">
    <cfRule type="cellIs" dxfId="28" priority="3" operator="equal">
      <formula>0</formula>
    </cfRule>
  </conditionalFormatting>
  <conditionalFormatting sqref="H14 H16 H18">
    <cfRule type="cellIs" dxfId="27" priority="2" operator="equal">
      <formula>0</formula>
    </cfRule>
  </conditionalFormatting>
  <conditionalFormatting sqref="H14">
    <cfRule type="cellIs" dxfId="26" priority="1" operator="equal">
      <formula>0</formula>
    </cfRule>
  </conditionalFormatting>
  <pageMargins left="0.70866141732283472" right="0.70866141732283472" top="0.74803149606299213" bottom="0.74803149606299213" header="0.31496062992125984" footer="0.31496062992125984"/>
  <pageSetup paperSize="9" scale="51" orientation="portrait" r:id="rId1"/>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tabColor theme="4" tint="0.39997558519241921"/>
    <pageSetUpPr fitToPage="1"/>
  </sheetPr>
  <dimension ref="A1:H113"/>
  <sheetViews>
    <sheetView zoomScale="85" zoomScaleNormal="85" workbookViewId="0">
      <pane ySplit="7" topLeftCell="A48" activePane="bottomLeft" state="frozen"/>
      <selection pane="bottomLeft" activeCell="C64" sqref="C64"/>
    </sheetView>
  </sheetViews>
  <sheetFormatPr defaultColWidth="9.109375" defaultRowHeight="14.4" x14ac:dyDescent="0.3"/>
  <cols>
    <col min="1" max="1" width="48.88671875" style="5" customWidth="1"/>
    <col min="2" max="2" width="26.109375" style="5" customWidth="1"/>
    <col min="3" max="3" width="36.109375" style="5" customWidth="1"/>
    <col min="4" max="4" width="21.6640625" style="5" customWidth="1"/>
    <col min="5" max="5" width="24.44140625" style="5" customWidth="1"/>
    <col min="6" max="6" width="28.88671875" style="5" customWidth="1"/>
    <col min="7" max="7" width="19.88671875" style="5" customWidth="1"/>
    <col min="8" max="8" width="24.77734375" style="5" customWidth="1"/>
    <col min="9" max="16384" width="9.109375" style="5"/>
  </cols>
  <sheetData>
    <row r="1" spans="1:8" hidden="1" x14ac:dyDescent="0.3">
      <c r="B1" s="11">
        <f>SUM(D53,C53)</f>
        <v>0</v>
      </c>
      <c r="E1" s="11">
        <f>SUM(E53,F53)</f>
        <v>0</v>
      </c>
    </row>
    <row r="2" spans="1:8" s="34" customFormat="1" ht="21" customHeight="1" x14ac:dyDescent="0.4">
      <c r="A2" s="33"/>
      <c r="B2" s="33"/>
      <c r="C2" s="35" t="s">
        <v>145</v>
      </c>
      <c r="D2" s="33"/>
      <c r="E2" s="33"/>
      <c r="F2" s="33"/>
      <c r="G2" s="33"/>
      <c r="H2" s="33"/>
    </row>
    <row r="3" spans="1:8" ht="14.25" customHeight="1" x14ac:dyDescent="0.3">
      <c r="A3" s="30"/>
      <c r="B3" s="30" t="s">
        <v>0</v>
      </c>
      <c r="C3" s="30"/>
      <c r="D3" s="33" t="s">
        <v>49</v>
      </c>
      <c r="E3" s="30"/>
      <c r="F3" s="30"/>
      <c r="G3" s="30"/>
      <c r="H3" s="30"/>
    </row>
    <row r="4" spans="1:8" ht="14.25" customHeight="1" x14ac:dyDescent="0.3">
      <c r="A4" s="30"/>
      <c r="B4" s="30" t="s">
        <v>1</v>
      </c>
      <c r="C4" s="30"/>
      <c r="D4" s="30"/>
      <c r="E4" s="30"/>
      <c r="F4" s="30"/>
      <c r="G4" s="30"/>
      <c r="H4" s="30"/>
    </row>
    <row r="5" spans="1:8" s="34" customFormat="1" ht="21" customHeight="1" x14ac:dyDescent="0.3">
      <c r="A5" s="26" t="s">
        <v>50</v>
      </c>
      <c r="B5" s="27" t="s">
        <v>51</v>
      </c>
      <c r="C5" s="64" t="s">
        <v>52</v>
      </c>
      <c r="D5" s="36"/>
      <c r="E5" s="36"/>
      <c r="F5" s="36"/>
      <c r="G5" s="36"/>
      <c r="H5" s="37"/>
    </row>
    <row r="6" spans="1:8" ht="15" customHeight="1" x14ac:dyDescent="0.3">
      <c r="A6" s="31" t="s">
        <v>17</v>
      </c>
      <c r="B6" s="5" t="s">
        <v>17</v>
      </c>
      <c r="H6" s="12"/>
    </row>
    <row r="7" spans="1:8" s="34" customFormat="1" ht="15" customHeight="1" x14ac:dyDescent="0.3">
      <c r="A7" s="23" t="s">
        <v>53</v>
      </c>
      <c r="B7" s="24" t="s">
        <v>54</v>
      </c>
      <c r="C7" s="24" t="s">
        <v>55</v>
      </c>
      <c r="D7" s="24" t="s">
        <v>56</v>
      </c>
      <c r="E7" s="24" t="s">
        <v>147</v>
      </c>
      <c r="F7" s="24" t="s">
        <v>148</v>
      </c>
      <c r="G7" s="24" t="s">
        <v>57</v>
      </c>
      <c r="H7" s="25" t="s">
        <v>58</v>
      </c>
    </row>
    <row r="8" spans="1:8" ht="15" customHeight="1" x14ac:dyDescent="0.3">
      <c r="A8" s="10" t="s">
        <v>59</v>
      </c>
      <c r="B8" s="11"/>
      <c r="H8" s="12"/>
    </row>
    <row r="9" spans="1:8" x14ac:dyDescent="0.3">
      <c r="A9" s="13" t="s">
        <v>60</v>
      </c>
      <c r="B9" s="11"/>
      <c r="H9" s="12"/>
    </row>
    <row r="10" spans="1:8" x14ac:dyDescent="0.3">
      <c r="A10" s="13" t="s">
        <v>61</v>
      </c>
      <c r="B10" s="11"/>
      <c r="H10" s="12"/>
    </row>
    <row r="11" spans="1:8" x14ac:dyDescent="0.3">
      <c r="A11" s="13" t="s">
        <v>62</v>
      </c>
      <c r="B11" s="11"/>
      <c r="H11" s="12"/>
    </row>
    <row r="12" spans="1:8" x14ac:dyDescent="0.3">
      <c r="A12" s="13"/>
      <c r="B12" s="11"/>
      <c r="H12" s="12"/>
    </row>
    <row r="13" spans="1:8" x14ac:dyDescent="0.3">
      <c r="A13" s="10" t="s">
        <v>63</v>
      </c>
      <c r="B13" s="11"/>
      <c r="H13" s="12"/>
    </row>
    <row r="14" spans="1:8" x14ac:dyDescent="0.3">
      <c r="A14" s="13" t="s">
        <v>60</v>
      </c>
      <c r="B14" s="11"/>
      <c r="H14" s="12"/>
    </row>
    <row r="15" spans="1:8" x14ac:dyDescent="0.3">
      <c r="A15" s="14"/>
      <c r="B15" s="11"/>
      <c r="H15" s="12"/>
    </row>
    <row r="16" spans="1:8" x14ac:dyDescent="0.3">
      <c r="A16" s="14" t="s">
        <v>64</v>
      </c>
      <c r="B16" s="11"/>
      <c r="H16" s="12"/>
    </row>
    <row r="17" spans="1:8" x14ac:dyDescent="0.3">
      <c r="A17" s="14" t="s">
        <v>65</v>
      </c>
      <c r="B17" s="11"/>
      <c r="H17" s="12"/>
    </row>
    <row r="18" spans="1:8" x14ac:dyDescent="0.3">
      <c r="A18" s="14" t="s">
        <v>66</v>
      </c>
      <c r="B18" s="11"/>
      <c r="H18" s="12"/>
    </row>
    <row r="19" spans="1:8" x14ac:dyDescent="0.3">
      <c r="A19" s="14" t="s">
        <v>67</v>
      </c>
      <c r="B19" s="11"/>
      <c r="H19" s="12"/>
    </row>
    <row r="20" spans="1:8" x14ac:dyDescent="0.3">
      <c r="A20" s="14" t="s">
        <v>68</v>
      </c>
      <c r="B20" s="11"/>
      <c r="H20" s="12"/>
    </row>
    <row r="21" spans="1:8" x14ac:dyDescent="0.3">
      <c r="A21" s="14" t="s">
        <v>69</v>
      </c>
      <c r="B21" s="11"/>
      <c r="H21" s="12"/>
    </row>
    <row r="22" spans="1:8" x14ac:dyDescent="0.3">
      <c r="A22" s="13" t="s">
        <v>70</v>
      </c>
      <c r="B22" s="11"/>
      <c r="H22" s="12"/>
    </row>
    <row r="23" spans="1:8" x14ac:dyDescent="0.3">
      <c r="A23" s="13" t="s">
        <v>71</v>
      </c>
      <c r="B23" s="11"/>
      <c r="H23" s="12"/>
    </row>
    <row r="24" spans="1:8" x14ac:dyDescent="0.3">
      <c r="A24" s="13" t="s">
        <v>72</v>
      </c>
      <c r="B24" s="11"/>
      <c r="H24" s="12"/>
    </row>
    <row r="25" spans="1:8" x14ac:dyDescent="0.3">
      <c r="A25" s="13"/>
      <c r="H25" s="12"/>
    </row>
    <row r="26" spans="1:8" x14ac:dyDescent="0.3">
      <c r="A26" s="13"/>
      <c r="B26" s="11"/>
      <c r="H26" s="12"/>
    </row>
    <row r="27" spans="1:8" x14ac:dyDescent="0.3">
      <c r="A27" s="13"/>
      <c r="B27" s="11"/>
      <c r="H27" s="12"/>
    </row>
    <row r="28" spans="1:8" x14ac:dyDescent="0.3">
      <c r="A28" s="13"/>
      <c r="B28" s="11"/>
      <c r="H28" s="12"/>
    </row>
    <row r="29" spans="1:8" x14ac:dyDescent="0.3">
      <c r="A29" s="13"/>
      <c r="B29" s="11"/>
      <c r="H29" s="12"/>
    </row>
    <row r="30" spans="1:8" ht="28.8" x14ac:dyDescent="0.3">
      <c r="A30" s="15" t="s">
        <v>73</v>
      </c>
      <c r="B30" s="11"/>
      <c r="H30" s="12"/>
    </row>
    <row r="31" spans="1:8" x14ac:dyDescent="0.3">
      <c r="A31" s="13" t="s">
        <v>60</v>
      </c>
      <c r="B31" s="11"/>
      <c r="H31" s="12"/>
    </row>
    <row r="32" spans="1:8" x14ac:dyDescent="0.3">
      <c r="A32" s="13"/>
      <c r="B32" s="11"/>
      <c r="H32" s="12"/>
    </row>
    <row r="33" spans="1:8" x14ac:dyDescent="0.3">
      <c r="A33" s="13" t="s">
        <v>74</v>
      </c>
      <c r="B33" s="11"/>
      <c r="H33" s="12"/>
    </row>
    <row r="34" spans="1:8" x14ac:dyDescent="0.3">
      <c r="A34" s="13" t="s">
        <v>75</v>
      </c>
      <c r="B34" s="11"/>
      <c r="H34" s="12"/>
    </row>
    <row r="35" spans="1:8" x14ac:dyDescent="0.3">
      <c r="A35" s="13" t="s">
        <v>76</v>
      </c>
      <c r="B35" s="11"/>
      <c r="H35" s="12"/>
    </row>
    <row r="36" spans="1:8" x14ac:dyDescent="0.3">
      <c r="A36" s="13" t="s">
        <v>77</v>
      </c>
      <c r="B36" s="11"/>
      <c r="H36" s="12"/>
    </row>
    <row r="37" spans="1:8" x14ac:dyDescent="0.3">
      <c r="A37" s="13" t="s">
        <v>78</v>
      </c>
      <c r="B37" s="11"/>
      <c r="H37" s="12"/>
    </row>
    <row r="38" spans="1:8" x14ac:dyDescent="0.3">
      <c r="A38" s="13" t="s">
        <v>79</v>
      </c>
      <c r="B38" s="11"/>
      <c r="H38" s="12"/>
    </row>
    <row r="39" spans="1:8" x14ac:dyDescent="0.3">
      <c r="A39" s="13" t="s">
        <v>80</v>
      </c>
      <c r="B39" s="11"/>
      <c r="H39" s="12"/>
    </row>
    <row r="40" spans="1:8" x14ac:dyDescent="0.3">
      <c r="A40" s="13" t="s">
        <v>81</v>
      </c>
      <c r="B40" s="11"/>
      <c r="H40" s="12"/>
    </row>
    <row r="41" spans="1:8" x14ac:dyDescent="0.3">
      <c r="A41" s="13" t="s">
        <v>82</v>
      </c>
      <c r="B41" s="11"/>
      <c r="H41" s="12"/>
    </row>
    <row r="42" spans="1:8" x14ac:dyDescent="0.3">
      <c r="A42" s="13"/>
      <c r="B42" s="11"/>
      <c r="H42" s="12"/>
    </row>
    <row r="43" spans="1:8" x14ac:dyDescent="0.3">
      <c r="A43" s="13"/>
      <c r="B43" s="11"/>
      <c r="H43" s="12"/>
    </row>
    <row r="44" spans="1:8" x14ac:dyDescent="0.3">
      <c r="A44" s="13"/>
      <c r="B44" s="11"/>
      <c r="H44" s="12"/>
    </row>
    <row r="45" spans="1:8" ht="28.8" x14ac:dyDescent="0.3">
      <c r="A45" s="16" t="s">
        <v>83</v>
      </c>
      <c r="B45" s="11"/>
      <c r="H45" s="12"/>
    </row>
    <row r="46" spans="1:8" x14ac:dyDescent="0.3">
      <c r="A46" s="14" t="s">
        <v>84</v>
      </c>
      <c r="B46" s="11"/>
      <c r="H46" s="12"/>
    </row>
    <row r="47" spans="1:8" x14ac:dyDescent="0.3">
      <c r="A47" s="14" t="s">
        <v>85</v>
      </c>
      <c r="B47" s="11"/>
      <c r="H47" s="12"/>
    </row>
    <row r="48" spans="1:8" x14ac:dyDescent="0.3">
      <c r="A48" s="14" t="s">
        <v>86</v>
      </c>
      <c r="B48" s="11"/>
      <c r="H48" s="12"/>
    </row>
    <row r="49" spans="1:8" x14ac:dyDescent="0.3">
      <c r="A49" s="13" t="s">
        <v>87</v>
      </c>
      <c r="B49" s="11"/>
      <c r="H49" s="12"/>
    </row>
    <row r="50" spans="1:8" x14ac:dyDescent="0.3">
      <c r="A50" s="13" t="s">
        <v>88</v>
      </c>
      <c r="B50" s="11"/>
      <c r="H50" s="12"/>
    </row>
    <row r="51" spans="1:8" x14ac:dyDescent="0.3">
      <c r="A51" s="13" t="s">
        <v>89</v>
      </c>
      <c r="B51" s="11"/>
      <c r="H51" s="12"/>
    </row>
    <row r="52" spans="1:8" x14ac:dyDescent="0.3">
      <c r="A52" s="13"/>
      <c r="B52" s="11"/>
      <c r="H52" s="12"/>
    </row>
    <row r="53" spans="1:8" s="34" customFormat="1" x14ac:dyDescent="0.3">
      <c r="A53" s="17" t="s">
        <v>90</v>
      </c>
      <c r="B53" s="18">
        <f>SUBTOTAL(109,Table2[Total expenditure])</f>
        <v>0</v>
      </c>
      <c r="C53" s="18">
        <f>SUBTOTAL(109,Table2[Non Core Expenditure])</f>
        <v>0</v>
      </c>
      <c r="D53" s="18">
        <f>SUBTOTAL(109,Table2[Total Core Expenditure])</f>
        <v>0</v>
      </c>
      <c r="E53" s="18">
        <f>SUBTOTAL(109,Table2[Total UK Core Expenditure])</f>
        <v>0</v>
      </c>
      <c r="F53" s="18">
        <f>SUM(Table2[Total Non UK Core Expenditure])</f>
        <v>0</v>
      </c>
      <c r="G53" s="18">
        <f>SUM(Table2[[Apportionment basis ]])</f>
        <v>0</v>
      </c>
      <c r="H53" s="19"/>
    </row>
    <row r="54" spans="1:8" x14ac:dyDescent="0.3">
      <c r="A54" s="13" t="s">
        <v>91</v>
      </c>
      <c r="B54" s="28"/>
      <c r="E54" s="29"/>
      <c r="H54" s="12"/>
    </row>
    <row r="55" spans="1:8" s="34" customFormat="1" x14ac:dyDescent="0.3">
      <c r="A55" s="20" t="s">
        <v>90</v>
      </c>
      <c r="B55" s="21">
        <f>Table2[[#Totals],[Total expenditure]]-B54</f>
        <v>0</v>
      </c>
      <c r="C55" s="21">
        <f>Table2[[#Totals],[Non Core Expenditure]]-C54</f>
        <v>0</v>
      </c>
      <c r="D55" s="21">
        <f>Table2[[#Totals],[Total Core Expenditure]]-D54</f>
        <v>0</v>
      </c>
      <c r="E55" s="21">
        <f>Table2[[#Totals],[Total UK Core Expenditure]]-E54</f>
        <v>0</v>
      </c>
      <c r="F55" s="21">
        <f>Table2[[#Totals],[Total Non UK Core Expenditure]]-F54</f>
        <v>0</v>
      </c>
      <c r="G55" s="21">
        <f>Table2[[#Totals],[Apportionment basis ]]-G54</f>
        <v>0</v>
      </c>
      <c r="H55" s="22"/>
    </row>
    <row r="56" spans="1:8" x14ac:dyDescent="0.3">
      <c r="A56" s="5" t="s">
        <v>92</v>
      </c>
    </row>
    <row r="57" spans="1:8" x14ac:dyDescent="0.3">
      <c r="A57" s="5" t="s">
        <v>146</v>
      </c>
    </row>
    <row r="58" spans="1:8" x14ac:dyDescent="0.3">
      <c r="A58" s="5" t="s">
        <v>93</v>
      </c>
    </row>
    <row r="113" spans="1:1" x14ac:dyDescent="0.3">
      <c r="A113" s="32"/>
    </row>
  </sheetData>
  <sheetProtection algorithmName="SHA-512" hashValue="WtiVnx6T1pq3/qsgGZ552lBHfv4yeSm1FCo7d2PuBcoV+GqprkVrfMJHjvR/IJFwzaOvhoUed03KmuQjhYzhsg==" saltValue="SZe7KdhotUu3WVGwruvRqg==" spinCount="100000" sheet="1"/>
  <conditionalFormatting sqref="B53">
    <cfRule type="cellIs" dxfId="25" priority="3" operator="notEqual">
      <formula>$B$1</formula>
    </cfRule>
  </conditionalFormatting>
  <conditionalFormatting sqref="D53">
    <cfRule type="cellIs" dxfId="24" priority="2" operator="notEqual">
      <formula>$E$1</formula>
    </cfRule>
  </conditionalFormatting>
  <hyperlinks>
    <hyperlink ref="C5" r:id="rId1" xr:uid="{00000000-0004-0000-0300-000000000000}"/>
  </hyperlinks>
  <pageMargins left="0.70866141732283472" right="0.70866141732283472" top="0.74803149606299213" bottom="0.74803149606299213" header="0.31496062992125984" footer="0.31496062992125984"/>
  <pageSetup paperSize="9" scale="29" orientation="landscape" r:id="rId2"/>
  <headerFooter>
    <oddFooter>&amp;C&amp;1#&amp;"Calibri"&amp;10&amp;K000000OFFICIAL</oddFooter>
  </headerFooter>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7" ma:contentTypeDescription="Create a new document." ma:contentTypeScope="" ma:versionID="196d710fa02d7b8454006001c59ff208">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2dd5f73807ecc01be09f0551dd16e5ff"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7058508a-d375-4a1e-a567-7dd1bee321db">
      <UserInfo>
        <DisplayName>Chauhan, Priya (WMBC Assets, Incentives and Reliefs(AIR))</DisplayName>
        <AccountId>149</AccountId>
        <AccountType/>
      </UserInfo>
    </SharedWithUsers>
  </documentManagement>
</p:properties>
</file>

<file path=customXml/itemProps1.xml><?xml version="1.0" encoding="utf-8"?>
<ds:datastoreItem xmlns:ds="http://schemas.openxmlformats.org/officeDocument/2006/customXml" ds:itemID="{D0E8AA76-5183-47B2-88F2-534C0D4FF5D7}">
  <ds:schemaRefs>
    <ds:schemaRef ds:uri="http://schemas.microsoft.com/sharepoint/v3/contenttype/forms"/>
  </ds:schemaRefs>
</ds:datastoreItem>
</file>

<file path=customXml/itemProps2.xml><?xml version="1.0" encoding="utf-8"?>
<ds:datastoreItem xmlns:ds="http://schemas.openxmlformats.org/officeDocument/2006/customXml" ds:itemID="{34D4E025-D7D0-4B8B-91DB-591087448A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4bfe8b-ef84-4e47-853e-31313f64a53a"/>
    <ds:schemaRef ds:uri="7058508a-d375-4a1e-a567-7dd1bee321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2E45A7-2F4A-4D99-91C0-C8C73770AF67}">
  <ds:schemaRefs>
    <ds:schemaRef ds:uri="http://schemas.openxmlformats.org/package/2006/metadata/core-properties"/>
    <ds:schemaRef ds:uri="http://purl.org/dc/elements/1.1/"/>
    <ds:schemaRef ds:uri="http://schemas.microsoft.com/office/2006/metadata/properties"/>
    <ds:schemaRef ds:uri="2e4bfe8b-ef84-4e47-853e-31313f64a53a"/>
    <ds:schemaRef ds:uri="http://purl.org/dc/terms/"/>
    <ds:schemaRef ds:uri="7058508a-d375-4a1e-a567-7dd1bee321db"/>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 Page</vt:lpstr>
      <vt:lpstr>VGEC Computation Stencil</vt:lpstr>
      <vt:lpstr>VGEC Expenditure Breakdown</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Williams, Alice (COD TSP - CS&amp;TD)</cp:lastModifiedBy>
  <cp:revision/>
  <dcterms:created xsi:type="dcterms:W3CDTF">2017-06-16T09:27:03Z</dcterms:created>
  <dcterms:modified xsi:type="dcterms:W3CDTF">2023-12-15T14:14:01Z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0x010100350E8E2BB23E2A4AA4EA2615525F2B5A</vt:lpwstr>
  </property>
  <property fmtid="{D5CDD505-2E9C-101B-9397-08002B2CF9AE}" pid="3" name="Order">
    <vt:r8>14300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f9af038e-07b4-4369-a678-c835687cb272_Enabled">
    <vt:lpwstr>true</vt:lpwstr>
  </property>
  <property fmtid="{D5CDD505-2E9C-101B-9397-08002B2CF9AE}" pid="11" name="MSIP_Label_f9af038e-07b4-4369-a678-c835687cb272_SetDate">
    <vt:lpwstr>2021-10-21T14:52:32Z</vt:lpwstr>
  </property>
  <property fmtid="{D5CDD505-2E9C-101B-9397-08002B2CF9AE}" pid="12" name="MSIP_Label_f9af038e-07b4-4369-a678-c835687cb272_Method">
    <vt:lpwstr>Standard</vt:lpwstr>
  </property>
  <property fmtid="{D5CDD505-2E9C-101B-9397-08002B2CF9AE}" pid="13" name="MSIP_Label_f9af038e-07b4-4369-a678-c835687cb272_Name">
    <vt:lpwstr>OFFICIAL</vt:lpwstr>
  </property>
  <property fmtid="{D5CDD505-2E9C-101B-9397-08002B2CF9AE}" pid="14" name="MSIP_Label_f9af038e-07b4-4369-a678-c835687cb272_SiteId">
    <vt:lpwstr>ac52f73c-fd1a-4a9a-8e7a-4a248f3139e1</vt:lpwstr>
  </property>
  <property fmtid="{D5CDD505-2E9C-101B-9397-08002B2CF9AE}" pid="15" name="MSIP_Label_f9af038e-07b4-4369-a678-c835687cb272_ActionId">
    <vt:lpwstr>c65701ac-3b5c-4c21-9dc9-5a08dac99afd</vt:lpwstr>
  </property>
  <property fmtid="{D5CDD505-2E9C-101B-9397-08002B2CF9AE}" pid="16" name="MSIP_Label_f9af038e-07b4-4369-a678-c835687cb272_ContentBits">
    <vt:lpwstr>2</vt:lpwstr>
  </property>
  <property fmtid="{D5CDD505-2E9C-101B-9397-08002B2CF9AE}" pid="17" name="MediaServiceImageTags">
    <vt:lpwstr/>
  </property>
</Properties>
</file>