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07"/>
  <workbookPr codeName="ThisWorkbook"/>
  <mc:AlternateContent xmlns:mc="http://schemas.openxmlformats.org/markup-compatibility/2006">
    <mc:Choice Requires="x15">
      <x15ac:absPath xmlns:x15ac="http://schemas.microsoft.com/office/spreadsheetml/2010/11/ac" url="https://hmrc.sharepoint.com/teams/GRP042118873/Creative Industries/Creatives Reform 2022/IT Project/Stencils/Existing reliefs/"/>
    </mc:Choice>
  </mc:AlternateContent>
  <xr:revisionPtr revIDLastSave="200" documentId="11_D699482795CAC906DE2FD09205C2C119E5BC1124" xr6:coauthVersionLast="47" xr6:coauthVersionMax="47" xr10:uidLastSave="{45F6AFFE-DBB0-4721-A38A-20A19EC5C3CF}"/>
  <bookViews>
    <workbookView xWindow="-108" yWindow="-108" windowWidth="23256" windowHeight="12576" firstSheet="1" activeTab="1" xr2:uid="{00000000-000D-0000-FFFF-FFFF00000000}"/>
  </bookViews>
  <sheets>
    <sheet name="Film Tax Relief Stencil" sheetId="2" r:id="rId1"/>
    <sheet name=" FTR Computation Stencil" sheetId="6" r:id="rId2"/>
    <sheet name="FTR Expenditure Breakdown" sheetId="1" r:id="rId3"/>
  </sheets>
  <externalReferences>
    <externalReference r:id="rId4"/>
  </externalReferences>
  <definedNames>
    <definedName name="_xlnm._FilterDatabase" localSheetId="2" hidden="1">'FTR Expenditure Breakdown'!#REF!</definedName>
    <definedName name="Conditions" localSheetId="1">'[1]TV TR Expenditure Breakdown'!#REF!</definedName>
    <definedName name="Conditions">'FTR Expenditure Breakdown'!#REF!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4" i="6" l="1"/>
  <c r="G44" i="6"/>
  <c r="F44" i="6"/>
  <c r="E44" i="6"/>
  <c r="D44" i="6"/>
  <c r="E41" i="6"/>
  <c r="F41" i="6" s="1"/>
  <c r="G41" i="6" s="1"/>
  <c r="H41" i="6" s="1"/>
  <c r="F37" i="6"/>
  <c r="H36" i="6"/>
  <c r="G36" i="6"/>
  <c r="F36" i="6"/>
  <c r="F38" i="6" s="1"/>
  <c r="E36" i="6"/>
  <c r="D36" i="6"/>
  <c r="H34" i="6"/>
  <c r="D34" i="6"/>
  <c r="H33" i="6"/>
  <c r="G33" i="6"/>
  <c r="G34" i="6" s="1"/>
  <c r="F33" i="6"/>
  <c r="F34" i="6" s="1"/>
  <c r="E33" i="6"/>
  <c r="E34" i="6" s="1"/>
  <c r="F30" i="6"/>
  <c r="F29" i="6"/>
  <c r="G30" i="6" s="1"/>
  <c r="E29" i="6"/>
  <c r="H25" i="6"/>
  <c r="G25" i="6"/>
  <c r="F25" i="6"/>
  <c r="E25" i="6"/>
  <c r="F24" i="6"/>
  <c r="E24" i="6"/>
  <c r="H23" i="6"/>
  <c r="H29" i="6" s="1"/>
  <c r="G23" i="6"/>
  <c r="G24" i="6" s="1"/>
  <c r="F23" i="6"/>
  <c r="E23" i="6"/>
  <c r="D23" i="6"/>
  <c r="D29" i="6" s="1"/>
  <c r="H14" i="6"/>
  <c r="G14" i="6"/>
  <c r="F14" i="6"/>
  <c r="E14" i="6"/>
  <c r="D14" i="6"/>
  <c r="D16" i="6" s="1"/>
  <c r="D13" i="6"/>
  <c r="E12" i="6"/>
  <c r="E13" i="6" s="1"/>
  <c r="D38" i="6" l="1"/>
  <c r="E37" i="6"/>
  <c r="E38" i="6" s="1"/>
  <c r="D18" i="6"/>
  <c r="E15" i="6"/>
  <c r="D31" i="6"/>
  <c r="D35" i="6" s="1"/>
  <c r="E30" i="6"/>
  <c r="E31" i="6" s="1"/>
  <c r="E35" i="6" s="1"/>
  <c r="H38" i="6"/>
  <c r="F26" i="6"/>
  <c r="F27" i="6" s="1"/>
  <c r="G29" i="6"/>
  <c r="F31" i="6"/>
  <c r="F35" i="6" s="1"/>
  <c r="G37" i="6"/>
  <c r="G38" i="6" s="1"/>
  <c r="H24" i="6"/>
  <c r="G26" i="6"/>
  <c r="G27" i="6" s="1"/>
  <c r="H37" i="6"/>
  <c r="H26" i="6"/>
  <c r="H27" i="6" s="1"/>
  <c r="F12" i="6"/>
  <c r="D24" i="6"/>
  <c r="D25" i="6" s="1"/>
  <c r="H30" i="6" l="1"/>
  <c r="H31" i="6" s="1"/>
  <c r="H35" i="6" s="1"/>
  <c r="G31" i="6"/>
  <c r="G35" i="6" s="1"/>
  <c r="E16" i="6"/>
  <c r="E18" i="6" s="1"/>
  <c r="E26" i="6"/>
  <c r="E27" i="6" s="1"/>
  <c r="D27" i="6"/>
  <c r="D28" i="6" s="1"/>
  <c r="D40" i="6" s="1"/>
  <c r="D42" i="6" s="1"/>
  <c r="F13" i="6"/>
  <c r="G12" i="6" s="1"/>
  <c r="E28" i="6" l="1"/>
  <c r="E40" i="6" s="1"/>
  <c r="E42" i="6" s="1"/>
  <c r="H12" i="6"/>
  <c r="H13" i="6" s="1"/>
  <c r="G13" i="6"/>
  <c r="F15" i="6"/>
  <c r="F16" i="6" l="1"/>
  <c r="F18" i="6" s="1"/>
  <c r="F28" i="6" s="1"/>
  <c r="F40" i="6" s="1"/>
  <c r="F42" i="6" s="1"/>
  <c r="G15" i="6" l="1"/>
  <c r="G16" i="6" l="1"/>
  <c r="G18" i="6" s="1"/>
  <c r="G28" i="6" s="1"/>
  <c r="G40" i="6" s="1"/>
  <c r="G42" i="6" s="1"/>
  <c r="H15" i="6" l="1"/>
  <c r="H16" i="6" s="1"/>
  <c r="H18" i="6" s="1"/>
  <c r="H28" i="6" s="1"/>
  <c r="H40" i="6" s="1"/>
  <c r="H42" i="6" s="1"/>
  <c r="B45" i="1" l="1"/>
  <c r="B47" i="1" s="1"/>
  <c r="C45" i="1"/>
  <c r="C47" i="1" s="1"/>
  <c r="D45" i="1"/>
  <c r="D47" i="1" s="1"/>
  <c r="E45" i="1"/>
  <c r="E47" i="1" s="1"/>
  <c r="F45" i="1"/>
  <c r="F47" i="1" s="1"/>
  <c r="G45" i="1"/>
  <c r="G47" i="1" s="1"/>
  <c r="B1" i="1" l="1"/>
  <c r="E1" i="1"/>
</calcChain>
</file>

<file path=xl/sharedStrings.xml><?xml version="1.0" encoding="utf-8"?>
<sst xmlns="http://schemas.openxmlformats.org/spreadsheetml/2006/main" count="176" uniqueCount="165">
  <si>
    <t>Film Tax Relief Stencil</t>
  </si>
  <si>
    <t>Production name</t>
  </si>
  <si>
    <t>Production Period</t>
  </si>
  <si>
    <t>Accounting Period</t>
  </si>
  <si>
    <t>Release date</t>
  </si>
  <si>
    <t>The Computation &amp; Expenditure Breakdown stencils are designed to help you make your claim and provide the level of detail HMRC require to accurately review the claim in a timely manner.</t>
  </si>
  <si>
    <t>The Computation Stencil requires entries into column D and has explanatory and calculation notes in column I.</t>
  </si>
  <si>
    <t>In the Expenditure Breakdown Stencil please complete the cost headings included in your claim in Column A. Enter the total expenditure in Column B and show your treatment of these costs and any apportionments in the rest of the table. If you have any comments please enter them in column H.</t>
  </si>
  <si>
    <t>Please complete the computation and expenditure breakdown for each production</t>
  </si>
  <si>
    <t xml:space="preserve">Please be aware this document is provided as an aide to ensure you provide sufficient information and to help your claim to be processed quickly. However we may still contact you if HMRC have any queries regarding the claim. </t>
  </si>
  <si>
    <t>The claim for Creative tax relief is self assessment and you should ensure that it is accurate.</t>
  </si>
  <si>
    <t xml:space="preserve">Please see https://www.gov.uk/guidance/corporation-tax-creative-industry-tax-reliefs for further guidance </t>
  </si>
  <si>
    <t>Film Stencil V4 HMRC Version</t>
  </si>
  <si>
    <t>BFI v4</t>
  </si>
  <si>
    <t>Film Production Company</t>
  </si>
  <si>
    <t>Film</t>
  </si>
  <si>
    <t>Accounting period end (APE)</t>
  </si>
  <si>
    <t>Core expenditure excludes amounts unapid within 4 months of the APE</t>
  </si>
  <si>
    <t>Period 1</t>
  </si>
  <si>
    <t>Period 2</t>
  </si>
  <si>
    <t>Period 3</t>
  </si>
  <si>
    <t>Period 4</t>
  </si>
  <si>
    <t>Period 5</t>
  </si>
  <si>
    <t>Ref</t>
  </si>
  <si>
    <t>Computation of taxable profits and film tax relief</t>
  </si>
  <si>
    <t>£</t>
  </si>
  <si>
    <t>Notes</t>
  </si>
  <si>
    <t>Taxable profit before
additional deduction</t>
  </si>
  <si>
    <t>TP1</t>
  </si>
  <si>
    <t>Estimated total income from the film</t>
  </si>
  <si>
    <t>TP2</t>
  </si>
  <si>
    <t>Estimated total cost of the film</t>
  </si>
  <si>
    <t>TP3</t>
  </si>
  <si>
    <t>Costs incurred (and represented in work in progress) to date</t>
  </si>
  <si>
    <t>TP4</t>
  </si>
  <si>
    <t>Total costs incurred (and represented in work in progress) at end of previous period</t>
  </si>
  <si>
    <t>TP5</t>
  </si>
  <si>
    <t>Costs brought into account for current period</t>
  </si>
  <si>
    <t>TP3 minus TP4</t>
  </si>
  <si>
    <t>TP6</t>
  </si>
  <si>
    <t>Proportion of estimated total income treated as earned at end of current period</t>
  </si>
  <si>
    <t>TP3/TP2 multiplied by TP1</t>
  </si>
  <si>
    <t>TP7</t>
  </si>
  <si>
    <t>Proportion of estimated total income treated as earned at end of previous period</t>
  </si>
  <si>
    <t>TP8</t>
  </si>
  <si>
    <t>Income brought into account for current period</t>
  </si>
  <si>
    <t>TP6 minus TP7</t>
  </si>
  <si>
    <t>TP9</t>
  </si>
  <si>
    <t>Net corporation tax adjustments</t>
  </si>
  <si>
    <t>Enter net addition as positive &amp; net deduction as negative</t>
  </si>
  <si>
    <t>TP10</t>
  </si>
  <si>
    <t>Profit/loss of current period (before additional deduction)</t>
  </si>
  <si>
    <t>TP8 minus TP5 plus TP9; if loss enter as minus figure</t>
  </si>
  <si>
    <t>Additional deduction and taxable profit after additional deduction</t>
  </si>
  <si>
    <t>AD1</t>
  </si>
  <si>
    <t>Planned or final total core expenditure</t>
  </si>
  <si>
    <t>AD2</t>
  </si>
  <si>
    <t>Planned or final total UK core expenditure</t>
  </si>
  <si>
    <t>AD3</t>
  </si>
  <si>
    <t>UK core expenditure incurred to date</t>
  </si>
  <si>
    <t>AD4</t>
  </si>
  <si>
    <t>Non-UK core expenditure incurred to date</t>
  </si>
  <si>
    <t>AD5</t>
  </si>
  <si>
    <t>Total core expenditure incurred to date</t>
  </si>
  <si>
    <t>AD3 plus AD4</t>
  </si>
  <si>
    <t>AD6</t>
  </si>
  <si>
    <t>80% of total core expenditure incurred to date</t>
  </si>
  <si>
    <t>AD5 multipled by 80%</t>
  </si>
  <si>
    <t>AD7</t>
  </si>
  <si>
    <t>Enhanceable expenditure incurred to date</t>
  </si>
  <si>
    <t>Lesser of AD3 and AD6</t>
  </si>
  <si>
    <t>AD8</t>
  </si>
  <si>
    <t>Enhanceable expenditure incurred at end of previous period</t>
  </si>
  <si>
    <t>AD9</t>
  </si>
  <si>
    <t>Additional deduction</t>
  </si>
  <si>
    <t>AD7 minus AD8</t>
  </si>
  <si>
    <t>AD10</t>
  </si>
  <si>
    <t>Profit/loss of current period (after additional deduction)</t>
  </si>
  <si>
    <t>TP10 minus AD9; if loss enter as minus figure</t>
  </si>
  <si>
    <t>Totals for current period</t>
  </si>
  <si>
    <t>CP1</t>
  </si>
  <si>
    <t>CP2</t>
  </si>
  <si>
    <t>Total core expenditure at end of previous period</t>
  </si>
  <si>
    <t>CP3</t>
  </si>
  <si>
    <t>Core expenditure brought into account for current period</t>
  </si>
  <si>
    <t>CP1 minus CP2</t>
  </si>
  <si>
    <t>CP4</t>
  </si>
  <si>
    <t>Total non-core expenditure incurred to date</t>
  </si>
  <si>
    <t>CP5</t>
  </si>
  <si>
    <t>Total non-core expenditure at end of previous period</t>
  </si>
  <si>
    <t>CP6</t>
  </si>
  <si>
    <t>Non-core expenditure brought into account for current period</t>
  </si>
  <si>
    <t>CP4 minus CP5</t>
  </si>
  <si>
    <t>CP7</t>
  </si>
  <si>
    <t>Total expenditure brought into account for current period</t>
  </si>
  <si>
    <t>CP3 plus CP6</t>
  </si>
  <si>
    <t>CP8</t>
  </si>
  <si>
    <t>CP9</t>
  </si>
  <si>
    <t>UK core expenditure at end of previous period</t>
  </si>
  <si>
    <t>CP10</t>
  </si>
  <si>
    <t>UK core expenditure brought into account for current period</t>
  </si>
  <si>
    <t>CP8 minus CP9</t>
  </si>
  <si>
    <t>Tax Credit</t>
  </si>
  <si>
    <t>TC1</t>
  </si>
  <si>
    <t>Relevant unused loss brought forward</t>
  </si>
  <si>
    <t>Enter as minus figure</t>
  </si>
  <si>
    <t>TC2</t>
  </si>
  <si>
    <t>Available loss before surrender</t>
  </si>
  <si>
    <t>(AD10 plus TC1) or nil, if result is not a minus figure</t>
  </si>
  <si>
    <t>TC3</t>
  </si>
  <si>
    <t>Total amount previously surrendered</t>
  </si>
  <si>
    <t>TC4</t>
  </si>
  <si>
    <t>Surrenderable loss</t>
  </si>
  <si>
    <t>Lesser of (AD7 minus TC3) and TC2, ignoring minus sign</t>
  </si>
  <si>
    <t>TC5</t>
  </si>
  <si>
    <t>Loss surrendered</t>
  </si>
  <si>
    <t>Up to a maximum of TC4;</t>
  </si>
  <si>
    <t>TC6</t>
  </si>
  <si>
    <t>Film tax credit</t>
  </si>
  <si>
    <t>25% of TC5</t>
  </si>
  <si>
    <t>NB 1</t>
  </si>
  <si>
    <t>Please see https://www.gov.uk/hmrc-internal-manuals/film-production-company-manual/fpc55000 for further guidance</t>
  </si>
  <si>
    <t>Film Tax Relief Expenditure Breakdown Stencil</t>
  </si>
  <si>
    <t>Total Income</t>
  </si>
  <si>
    <t>Income of which is a State Aid</t>
  </si>
  <si>
    <t>Please see https://www.gov.uk/hmrc-internal-manuals/film-production-company-manual/fpc10130 for further guidance</t>
  </si>
  <si>
    <t>Expenditure</t>
  </si>
  <si>
    <t>Total expenditure</t>
  </si>
  <si>
    <t>Non Core Expenditure</t>
  </si>
  <si>
    <t>Total Core Expenditure</t>
  </si>
  <si>
    <t>Total UK Core Expenditure</t>
  </si>
  <si>
    <t>Total Non UK Core Expenditure</t>
  </si>
  <si>
    <t xml:space="preserve">Apportionment basis </t>
  </si>
  <si>
    <t>Comments</t>
  </si>
  <si>
    <t>Development Stage- Pre Green Light</t>
  </si>
  <si>
    <t>Examples include:</t>
  </si>
  <si>
    <t>Script</t>
  </si>
  <si>
    <t>Production Stage- Including Pre Production &amp; Principal Photography</t>
  </si>
  <si>
    <t>Producer</t>
  </si>
  <si>
    <t>Director</t>
  </si>
  <si>
    <t>Camera</t>
  </si>
  <si>
    <t>Production Sound</t>
  </si>
  <si>
    <t>Location</t>
  </si>
  <si>
    <t>Cast</t>
  </si>
  <si>
    <t>Art work</t>
  </si>
  <si>
    <t>Post Production</t>
  </si>
  <si>
    <t>Post Production Sound</t>
  </si>
  <si>
    <t>VFX</t>
  </si>
  <si>
    <t>SFX</t>
  </si>
  <si>
    <t>Post release Stage - Normally considered Non Core Expenditure</t>
  </si>
  <si>
    <t>E&amp;O insurance</t>
  </si>
  <si>
    <t>Entertainment</t>
  </si>
  <si>
    <t>Gifts</t>
  </si>
  <si>
    <t>Wrap Party</t>
  </si>
  <si>
    <t>The following items are normally considered non core expenditure. Please provide comments otherwise</t>
  </si>
  <si>
    <t>Marketing</t>
  </si>
  <si>
    <t>Distribution</t>
  </si>
  <si>
    <t>Financing</t>
  </si>
  <si>
    <t>Publicity</t>
  </si>
  <si>
    <t>Accountancy - Making the claim and filing the return</t>
  </si>
  <si>
    <t>Total</t>
  </si>
  <si>
    <t>Minus Expenditure not paid 4 months after APE</t>
  </si>
  <si>
    <t>NB: Please note Total Core Expenditure + Total Non Core Expenditure should equal Total Expenditure. Please provide an explanation if this is not the case</t>
  </si>
  <si>
    <t>NB: Total Core Expenditure should equal Total UK Core + Total Non UK Core Expenditure</t>
  </si>
  <si>
    <t>NB: Expenditure not paid within 4 months of the accounting period end cannot be included in the claim.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</si>
</sst>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
      <u/>
      <sz val="16"/>
      <color theme="1"/>
      <name val="Calibri"/>
      <family val="2"/>
      <scheme val="minor"/>
    </font>
    <font>
      <u/>
      <sz val="11"/>
      <color theme="1"/>
      <name val="Calibri"/>
      <family val="2"/>
      <scheme val="minor"/>
    </font>
    <font>
      <sz val="11"/>
      <color rgb="FFFF0000"/>
      <name val="Calibri"/>
      <family val="2"/>
      <scheme val="minor"/>
    </font>
    <font>
      <sz val="8"/>
      <color theme="1"/>
      <name val="Arial"/>
      <family val="2"/>
    </font>
    <font>
      <u/>
      <sz val="8"/>
      <color theme="1"/>
      <name val="Arial"/>
      <family val="2"/>
    </font>
    <font>
      <b/>
      <sz val="8"/>
      <color theme="1"/>
      <name val="Arial"/>
      <family val="2"/>
    </font>
    <font>
      <b/>
      <sz val="11"/>
      <name val="Calibri"/>
      <family val="2"/>
      <scheme val="minor"/>
    </font>
    <font>
      <sz val="12"/>
      <color theme="1"/>
      <name val="Calibri"/>
      <family val="2"/>
      <scheme val="minor"/>
    </font>
    <font>
      <u/>
      <sz val="11"/>
      <color theme="10"/>
      <name val="Calibri"/>
      <family val="2"/>
      <scheme val="minor"/>
    </font>
    <font>
      <sz val="12"/>
      <color rgb="FFFF0000"/>
      <name val="Calibri"/>
      <family val="2"/>
      <scheme val="minor"/>
    </font>
    <font>
      <sz val="11"/>
      <color theme="1"/>
      <name val="Arial"/>
      <family val="2"/>
    </font>
  </fonts>
  <fills count="9">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18">
    <border>
      <left/>
      <right/>
      <top/>
      <bottom/>
      <diagonal/>
    </border>
    <border>
      <left style="thin">
        <color theme="4" tint="0.39997558519241921"/>
      </left>
      <right/>
      <top style="thin">
        <color theme="4" tint="0.39997558519241921"/>
      </top>
      <bottom style="thin">
        <color theme="4" tint="0.39997558519241921"/>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12" fillId="0" borderId="0" applyNumberFormat="0" applyFill="0" applyBorder="0" applyAlignment="0" applyProtection="0"/>
  </cellStyleXfs>
  <cellXfs count="87">
    <xf numFmtId="0" fontId="0" fillId="0" borderId="0" xfId="0"/>
    <xf numFmtId="0" fontId="0" fillId="0" borderId="1" xfId="0" applyBorder="1"/>
    <xf numFmtId="0" fontId="0" fillId="0" borderId="2" xfId="0" applyBorder="1"/>
    <xf numFmtId="0" fontId="7" fillId="0" borderId="4" xfId="0" applyFont="1" applyBorder="1"/>
    <xf numFmtId="0" fontId="7" fillId="4" borderId="4" xfId="0" applyFont="1" applyFill="1" applyBorder="1"/>
    <xf numFmtId="2" fontId="0" fillId="0" borderId="0" xfId="0" applyNumberFormat="1"/>
    <xf numFmtId="0" fontId="3" fillId="4" borderId="6" xfId="0" applyFont="1" applyFill="1" applyBorder="1"/>
    <xf numFmtId="0" fontId="3" fillId="4" borderId="7" xfId="0" applyFont="1" applyFill="1" applyBorder="1"/>
    <xf numFmtId="0" fontId="0" fillId="0" borderId="7" xfId="0" applyBorder="1"/>
    <xf numFmtId="0" fontId="0" fillId="0" borderId="8" xfId="0" applyBorder="1"/>
    <xf numFmtId="0" fontId="7" fillId="0" borderId="4" xfId="0" applyFont="1" applyBorder="1" applyAlignment="1">
      <alignment horizontal="center"/>
    </xf>
    <xf numFmtId="0" fontId="0" fillId="5" borderId="6" xfId="0" applyFill="1" applyBorder="1" applyAlignment="1" applyProtection="1">
      <alignment horizontal="left" vertical="top"/>
      <protection hidden="1"/>
    </xf>
    <xf numFmtId="0" fontId="0" fillId="5" borderId="7" xfId="0" applyFill="1" applyBorder="1" applyAlignment="1" applyProtection="1">
      <alignment horizontal="left" vertical="top"/>
      <protection hidden="1"/>
    </xf>
    <xf numFmtId="0" fontId="4" fillId="5" borderId="7" xfId="0" applyFont="1" applyFill="1" applyBorder="1" applyAlignment="1" applyProtection="1">
      <alignment horizontal="center" vertical="top"/>
      <protection hidden="1"/>
    </xf>
    <xf numFmtId="0" fontId="0" fillId="5" borderId="7" xfId="0" applyFill="1" applyBorder="1" applyProtection="1">
      <protection hidden="1"/>
    </xf>
    <xf numFmtId="0" fontId="0" fillId="5" borderId="0" xfId="0" applyFill="1" applyProtection="1">
      <protection hidden="1"/>
    </xf>
    <xf numFmtId="0" fontId="0" fillId="5" borderId="5" xfId="0" applyFill="1" applyBorder="1" applyProtection="1">
      <protection hidden="1"/>
    </xf>
    <xf numFmtId="0" fontId="0" fillId="0" borderId="0" xfId="0" applyProtection="1">
      <protection hidden="1"/>
    </xf>
    <xf numFmtId="0" fontId="0" fillId="5" borderId="9" xfId="0" applyFill="1" applyBorder="1" applyAlignment="1" applyProtection="1">
      <alignment horizontal="left" vertical="top"/>
      <protection hidden="1"/>
    </xf>
    <xf numFmtId="0" fontId="0" fillId="5" borderId="0" xfId="0" applyFill="1" applyAlignment="1" applyProtection="1">
      <alignment horizontal="left" vertical="top"/>
      <protection hidden="1"/>
    </xf>
    <xf numFmtId="0" fontId="11" fillId="0" borderId="9" xfId="0" applyFont="1" applyBorder="1" applyProtection="1">
      <protection hidden="1"/>
    </xf>
    <xf numFmtId="0" fontId="11" fillId="2" borderId="0" xfId="0" applyFont="1" applyFill="1" applyProtection="1">
      <protection hidden="1"/>
    </xf>
    <xf numFmtId="0" fontId="11" fillId="2" borderId="0" xfId="0" applyFont="1" applyFill="1" applyAlignment="1" applyProtection="1">
      <alignment horizontal="left" vertical="top"/>
      <protection hidden="1"/>
    </xf>
    <xf numFmtId="0" fontId="0" fillId="2" borderId="5" xfId="0" applyFill="1" applyBorder="1" applyProtection="1">
      <protection hidden="1"/>
    </xf>
    <xf numFmtId="0" fontId="11" fillId="2" borderId="9" xfId="0" applyFont="1" applyFill="1" applyBorder="1" applyAlignment="1" applyProtection="1">
      <alignment horizontal="left" vertical="top"/>
      <protection hidden="1"/>
    </xf>
    <xf numFmtId="0" fontId="11" fillId="2" borderId="9" xfId="0" applyFont="1" applyFill="1" applyBorder="1" applyProtection="1">
      <protection hidden="1"/>
    </xf>
    <xf numFmtId="0" fontId="11" fillId="2" borderId="10" xfId="0" applyFont="1" applyFill="1" applyBorder="1" applyAlignment="1" applyProtection="1">
      <alignment horizontal="left" vertical="top"/>
      <protection hidden="1"/>
    </xf>
    <xf numFmtId="0" fontId="11" fillId="2" borderId="11" xfId="0" applyFont="1" applyFill="1" applyBorder="1" applyProtection="1">
      <protection hidden="1"/>
    </xf>
    <xf numFmtId="0" fontId="11" fillId="0" borderId="0" xfId="0" applyFont="1" applyProtection="1">
      <protection hidden="1"/>
    </xf>
    <xf numFmtId="0" fontId="0" fillId="2" borderId="12" xfId="0" applyFill="1" applyBorder="1" applyProtection="1">
      <protection hidden="1"/>
    </xf>
    <xf numFmtId="0" fontId="0" fillId="5" borderId="0" xfId="0" applyFill="1" applyAlignment="1" applyProtection="1">
      <alignment horizontal="left" vertical="top"/>
      <protection locked="0"/>
    </xf>
    <xf numFmtId="0" fontId="7" fillId="0" borderId="0" xfId="0" applyFont="1" applyProtection="1">
      <protection locked="0"/>
    </xf>
    <xf numFmtId="4" fontId="7" fillId="7" borderId="4" xfId="0" applyNumberFormat="1" applyFont="1" applyFill="1" applyBorder="1" applyProtection="1">
      <protection locked="0"/>
    </xf>
    <xf numFmtId="4" fontId="7" fillId="7" borderId="4" xfId="0" applyNumberFormat="1" applyFont="1" applyFill="1" applyBorder="1" applyProtection="1">
      <protection hidden="1"/>
    </xf>
    <xf numFmtId="4" fontId="7" fillId="8" borderId="4" xfId="0" applyNumberFormat="1" applyFont="1" applyFill="1" applyBorder="1" applyProtection="1">
      <protection locked="0"/>
    </xf>
    <xf numFmtId="4" fontId="7" fillId="8" borderId="4" xfId="0" applyNumberFormat="1" applyFont="1" applyFill="1" applyBorder="1" applyProtection="1">
      <protection hidden="1"/>
    </xf>
    <xf numFmtId="0" fontId="0" fillId="5" borderId="0" xfId="0" applyFill="1" applyProtection="1">
      <protection locked="0"/>
    </xf>
    <xf numFmtId="0" fontId="0" fillId="0" borderId="0" xfId="0" applyProtection="1">
      <protection locked="0"/>
    </xf>
    <xf numFmtId="0" fontId="0" fillId="0" borderId="9" xfId="0" applyBorder="1" applyProtection="1">
      <protection locked="0"/>
    </xf>
    <xf numFmtId="0" fontId="0" fillId="0" borderId="5" xfId="0" applyBorder="1" applyProtection="1">
      <protection locked="0"/>
    </xf>
    <xf numFmtId="0" fontId="0" fillId="0" borderId="2" xfId="0" applyBorder="1" applyProtection="1">
      <protection locked="0"/>
    </xf>
    <xf numFmtId="0" fontId="5" fillId="0" borderId="14" xfId="0" applyFont="1" applyBorder="1" applyProtection="1">
      <protection locked="0"/>
    </xf>
    <xf numFmtId="2" fontId="0" fillId="0" borderId="0" xfId="0" applyNumberFormat="1" applyProtection="1">
      <protection locked="0"/>
    </xf>
    <xf numFmtId="0" fontId="0" fillId="0" borderId="14" xfId="0" applyBorder="1" applyProtection="1">
      <protection locked="0"/>
    </xf>
    <xf numFmtId="0" fontId="1" fillId="0" borderId="14" xfId="0" applyFont="1" applyBorder="1" applyProtection="1">
      <protection locked="0"/>
    </xf>
    <xf numFmtId="0" fontId="5" fillId="0" borderId="14" xfId="0" applyFont="1" applyBorder="1" applyAlignment="1" applyProtection="1">
      <alignment wrapText="1"/>
      <protection locked="0"/>
    </xf>
    <xf numFmtId="0" fontId="2" fillId="0" borderId="14" xfId="0" applyFont="1" applyBorder="1" applyAlignment="1" applyProtection="1">
      <alignment wrapText="1"/>
      <protection locked="0"/>
    </xf>
    <xf numFmtId="0" fontId="6" fillId="2" borderId="0" xfId="0" applyFont="1" applyFill="1" applyProtection="1">
      <protection locked="0"/>
    </xf>
    <xf numFmtId="0" fontId="6" fillId="2" borderId="0" xfId="0" applyFont="1" applyFill="1" applyAlignment="1" applyProtection="1">
      <alignment vertical="center" wrapText="1"/>
      <protection locked="0"/>
    </xf>
    <xf numFmtId="0" fontId="1" fillId="6" borderId="15" xfId="0" applyFont="1" applyFill="1" applyBorder="1" applyProtection="1">
      <protection hidden="1"/>
    </xf>
    <xf numFmtId="2" fontId="10" fillId="6" borderId="11" xfId="0" applyNumberFormat="1" applyFont="1" applyFill="1" applyBorder="1" applyProtection="1">
      <protection hidden="1"/>
    </xf>
    <xf numFmtId="0" fontId="0" fillId="3" borderId="17" xfId="0" applyFill="1" applyBorder="1" applyProtection="1">
      <protection hidden="1"/>
    </xf>
    <xf numFmtId="2" fontId="0" fillId="3" borderId="3" xfId="0" applyNumberFormat="1" applyFill="1" applyBorder="1" applyProtection="1">
      <protection hidden="1"/>
    </xf>
    <xf numFmtId="0" fontId="0" fillId="3" borderId="16" xfId="0" applyFill="1" applyBorder="1" applyProtection="1">
      <protection hidden="1"/>
    </xf>
    <xf numFmtId="0" fontId="3" fillId="4" borderId="13" xfId="0" applyFont="1" applyFill="1" applyBorder="1" applyProtection="1">
      <protection hidden="1"/>
    </xf>
    <xf numFmtId="0" fontId="3" fillId="4" borderId="0" xfId="0" applyFont="1" applyFill="1" applyProtection="1">
      <protection hidden="1"/>
    </xf>
    <xf numFmtId="0" fontId="3" fillId="4" borderId="5" xfId="0" applyFont="1" applyFill="1" applyBorder="1" applyProtection="1">
      <protection hidden="1"/>
    </xf>
    <xf numFmtId="0" fontId="4" fillId="5" borderId="0" xfId="0" applyFont="1" applyFill="1" applyAlignment="1" applyProtection="1">
      <alignment horizontal="center"/>
      <protection hidden="1"/>
    </xf>
    <xf numFmtId="0" fontId="7" fillId="0" borderId="4" xfId="0" applyFont="1" applyBorder="1" applyProtection="1">
      <protection locked="0"/>
    </xf>
    <xf numFmtId="0" fontId="8" fillId="0" borderId="4" xfId="0" applyFont="1" applyBorder="1" applyProtection="1">
      <protection locked="0"/>
    </xf>
    <xf numFmtId="0" fontId="9" fillId="0" borderId="4" xfId="0" applyFont="1" applyBorder="1" applyProtection="1">
      <protection locked="0"/>
    </xf>
    <xf numFmtId="0" fontId="13" fillId="2" borderId="9" xfId="0" applyFont="1" applyFill="1" applyBorder="1" applyProtection="1">
      <protection hidden="1"/>
    </xf>
    <xf numFmtId="0" fontId="12" fillId="0" borderId="7" xfId="1" applyBorder="1" applyProtection="1"/>
    <xf numFmtId="0" fontId="7" fillId="0" borderId="4" xfId="0" applyFont="1" applyBorder="1" applyAlignment="1" applyProtection="1">
      <alignment horizontal="center"/>
      <protection locked="0"/>
    </xf>
    <xf numFmtId="0" fontId="7" fillId="0" borderId="0" xfId="0" applyFont="1"/>
    <xf numFmtId="0" fontId="7" fillId="0" borderId="0" xfId="0" applyFont="1" applyAlignment="1">
      <alignment horizontal="center"/>
    </xf>
    <xf numFmtId="0" fontId="14" fillId="0" borderId="0" xfId="0" applyFont="1"/>
    <xf numFmtId="0" fontId="9" fillId="4" borderId="4" xfId="0" applyFont="1" applyFill="1" applyBorder="1" applyAlignment="1">
      <alignment horizontal="center"/>
    </xf>
    <xf numFmtId="0" fontId="9" fillId="4" borderId="4" xfId="0" applyFont="1" applyFill="1" applyBorder="1"/>
    <xf numFmtId="0" fontId="8" fillId="0" borderId="4" xfId="0" applyFont="1" applyBorder="1"/>
    <xf numFmtId="0" fontId="9" fillId="0" borderId="4" xfId="0" applyFont="1" applyBorder="1"/>
    <xf numFmtId="0" fontId="0" fillId="2" borderId="0" xfId="0" applyFill="1"/>
    <xf numFmtId="0" fontId="7" fillId="2" borderId="0" xfId="0" applyFont="1" applyFill="1" applyAlignment="1">
      <alignment horizontal="center"/>
    </xf>
    <xf numFmtId="0" fontId="0" fillId="2" borderId="0" xfId="0" applyFill="1" applyAlignment="1">
      <alignment horizontal="center"/>
    </xf>
    <xf numFmtId="0" fontId="12" fillId="2" borderId="0" xfId="1" applyFill="1"/>
    <xf numFmtId="0" fontId="0" fillId="0" borderId="0" xfId="0" applyAlignment="1">
      <alignment horizontal="center"/>
    </xf>
    <xf numFmtId="0" fontId="9" fillId="8" borderId="13" xfId="0" applyFont="1" applyFill="1" applyBorder="1" applyAlignment="1">
      <alignment horizontal="center" vertical="center" textRotation="90"/>
    </xf>
    <xf numFmtId="0" fontId="9" fillId="8" borderId="14" xfId="0" applyFont="1" applyFill="1" applyBorder="1" applyAlignment="1">
      <alignment horizontal="center" vertical="center" textRotation="90"/>
    </xf>
    <xf numFmtId="0" fontId="9" fillId="8" borderId="15" xfId="0" applyFont="1" applyFill="1" applyBorder="1" applyAlignment="1">
      <alignment horizontal="center" vertical="center" textRotation="90"/>
    </xf>
    <xf numFmtId="0" fontId="7" fillId="0" borderId="4" xfId="0" applyFont="1" applyBorder="1" applyAlignment="1" applyProtection="1">
      <alignment horizontal="center"/>
      <protection locked="0"/>
    </xf>
    <xf numFmtId="0" fontId="9" fillId="7" borderId="4" xfId="0" applyFont="1" applyFill="1" applyBorder="1" applyAlignment="1">
      <alignment horizontal="center" vertical="center" textRotation="90" wrapText="1"/>
    </xf>
    <xf numFmtId="0" fontId="9" fillId="8" borderId="13" xfId="0" applyFont="1" applyFill="1" applyBorder="1" applyAlignment="1">
      <alignment horizontal="center" vertical="center" textRotation="90" wrapText="1"/>
    </xf>
    <xf numFmtId="0" fontId="9" fillId="8" borderId="14" xfId="0" applyFont="1" applyFill="1" applyBorder="1" applyAlignment="1">
      <alignment horizontal="center" vertical="center" textRotation="90" wrapText="1"/>
    </xf>
    <xf numFmtId="0" fontId="9" fillId="8" borderId="15" xfId="0" applyFont="1" applyFill="1" applyBorder="1" applyAlignment="1">
      <alignment horizontal="center" vertical="center" textRotation="90" wrapText="1"/>
    </xf>
    <xf numFmtId="0" fontId="9" fillId="7" borderId="13" xfId="0" applyFont="1" applyFill="1" applyBorder="1" applyAlignment="1">
      <alignment horizontal="center" vertical="center" textRotation="90" wrapText="1"/>
    </xf>
    <xf numFmtId="0" fontId="9" fillId="7" borderId="14" xfId="0" applyFont="1" applyFill="1" applyBorder="1" applyAlignment="1">
      <alignment horizontal="center" vertical="center" textRotation="90" wrapText="1"/>
    </xf>
    <xf numFmtId="0" fontId="9" fillId="7" borderId="15" xfId="0" applyFont="1" applyFill="1" applyBorder="1" applyAlignment="1">
      <alignment horizontal="center" vertical="center" textRotation="90" wrapText="1"/>
    </xf>
  </cellXfs>
  <cellStyles count="2">
    <cellStyle name="Hyperlink" xfId="1" builtinId="8"/>
    <cellStyle name="Normal" xfId="0" builtinId="0"/>
  </cellStyles>
  <dxfs count="41">
    <dxf>
      <protection locked="0" hidden="0"/>
    </dxf>
    <dxf>
      <fill>
        <patternFill patternType="solid">
          <fgColor indexed="64"/>
          <bgColor theme="1" tint="0.499984740745262"/>
        </patternFill>
      </fill>
      <border diagonalUp="0" diagonalDown="0" outline="0">
        <left/>
        <right style="thin">
          <color indexed="64"/>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border diagonalUp="0" diagonalDown="0">
        <left style="thin">
          <color indexed="64"/>
        </left>
        <right style="thin">
          <color indexed="64"/>
        </right>
        <top/>
        <bottom/>
        <vertical/>
        <horizontal/>
      </border>
      <protection locked="0" hidden="0"/>
    </dxf>
    <dxf>
      <fill>
        <patternFill patternType="solid">
          <fgColor indexed="64"/>
          <bgColor theme="1" tint="0.499984740745262"/>
        </patternFill>
      </fill>
      <border diagonalUp="0" diagonalDown="0" outline="0">
        <left style="thin">
          <color indexed="64"/>
        </left>
        <right style="thin">
          <color indexed="64"/>
        </right>
        <top/>
        <bottom style="medium">
          <color indexed="64"/>
        </bottom>
      </border>
      <protection locked="1" hidden="1"/>
    </dxf>
    <dxf>
      <fill>
        <patternFill patternType="solid">
          <fgColor indexed="64"/>
          <bgColor theme="1" tint="0.499984740745262"/>
        </patternFill>
      </fill>
      <protection locked="1" hidden="1"/>
    </dxf>
    <dxf>
      <protection locked="0" hidden="0"/>
    </dxf>
    <dxf>
      <font>
        <strike val="0"/>
        <outline val="0"/>
        <shadow val="0"/>
        <u val="none"/>
        <vertAlign val="baseline"/>
        <sz val="11"/>
        <color auto="1"/>
        <name val="Calibri"/>
        <scheme val="minor"/>
      </font>
      <fill>
        <patternFill patternType="solid">
          <fgColor indexed="64"/>
          <bgColor theme="0" tint="-0.14999847407452621"/>
        </patternFill>
      </fill>
      <protection locked="1" hidden="1"/>
    </dxf>
    <dxf>
      <protection locked="0" hidden="0"/>
    </dxf>
    <dxf>
      <protection locked="0" hidden="0"/>
    </dxf>
    <dxf>
      <protection locked="1" hidden="0"/>
    </dxf>
    <dxf>
      <protection locked="0" hidden="0"/>
    </dxf>
    <dxf>
      <font>
        <strike val="0"/>
        <outline val="0"/>
        <shadow val="0"/>
        <u val="none"/>
        <vertAlign val="baseline"/>
        <sz val="11"/>
        <color auto="1"/>
        <name val="Calibri"/>
        <scheme val="minor"/>
      </font>
      <fill>
        <patternFill patternType="solid">
          <fgColor indexed="64"/>
          <bgColor theme="0" tint="-0.14999847407452621"/>
        </patternFill>
      </fill>
      <protection locked="1" hidden="0"/>
    </dxf>
    <dxf>
      <fill>
        <patternFill>
          <bgColor rgb="FFFF0000"/>
        </patternFill>
      </fill>
    </dxf>
    <dxf>
      <fill>
        <patternFill>
          <bgColor rgb="FFFF0000"/>
        </patternFill>
      </fill>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0</xdr:col>
      <xdr:colOff>2271713</xdr:colOff>
      <xdr:row>37</xdr:row>
      <xdr:rowOff>80963</xdr:rowOff>
    </xdr:from>
    <xdr:ext cx="184731" cy="264560"/>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271713" y="103965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7209376\Desktop\Factsheets\New%20folder\V3\HETV-%20Tax%20Relief%20Expenditure%20Breakdown%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levision Tax Relief Stencil"/>
      <sheetName val="TV Tax Relief Checklist"/>
      <sheetName val="Television TR Computation"/>
      <sheetName val="TV TR Expenditure Breakdown"/>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5:B6" headerRowDxfId="23" dataDxfId="22" totalsRowDxfId="21">
  <autoFilter ref="A5:B6" xr:uid="{00000000-0009-0000-0100-000003000000}">
    <filterColumn colId="0" hiddenButton="1"/>
    <filterColumn colId="1" hiddenButton="1"/>
  </autoFilter>
  <tableColumns count="2">
    <tableColumn id="1" xr3:uid="{00000000-0010-0000-0000-000001000000}" name="Total Income" totalsRowLabel="Total" dataDxfId="20"/>
    <tableColumn id="2" xr3:uid="{00000000-0010-0000-0000-000002000000}" name="Income of which is a State Aid" dataDxfId="19"/>
  </tableColumns>
  <tableStyleInfo name="TableStyleLight14"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7:H45" totalsRowCount="1" headerRowDxfId="18" dataDxfId="17" totalsRowDxfId="16">
  <autoFilter ref="A7:H44"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100-000001000000}" name="Expenditure" totalsRowLabel="Total" dataDxfId="14" totalsRowDxfId="15"/>
    <tableColumn id="2" xr3:uid="{00000000-0010-0000-0100-000002000000}" name="Total expenditure" totalsRowFunction="sum" dataDxfId="12" totalsRowDxfId="13"/>
    <tableColumn id="4" xr3:uid="{00000000-0010-0000-0100-000004000000}" name="Non Core Expenditure" totalsRowFunction="sum" dataDxfId="10" totalsRowDxfId="11"/>
    <tableColumn id="5" xr3:uid="{00000000-0010-0000-0100-000005000000}" name="Total Core Expenditure" totalsRowFunction="sum" dataDxfId="8" totalsRowDxfId="9"/>
    <tableColumn id="6" xr3:uid="{00000000-0010-0000-0100-000006000000}" name="Total UK Core Expenditure" totalsRowFunction="sum" dataDxfId="6" totalsRowDxfId="7"/>
    <tableColumn id="7" xr3:uid="{00000000-0010-0000-0100-000007000000}" name="Total Non UK Core Expenditure" totalsRowFunction="custom" dataDxfId="4" totalsRowDxfId="5">
      <totalsRowFormula>SUM(Table2[Total Non UK Core Expenditure])</totalsRowFormula>
    </tableColumn>
    <tableColumn id="8" xr3:uid="{00000000-0010-0000-0100-000008000000}" name="Apportionment basis " totalsRowFunction="custom" dataDxfId="2" totalsRowDxfId="3">
      <totalsRowFormula>SUM(Table2[[Apportionment basis ]])</totalsRowFormula>
    </tableColumn>
    <tableColumn id="9" xr3:uid="{00000000-0010-0000-0100-000009000000}" name="Comments" dataDxfId="0" totalsRowDxfId="1"/>
  </tableColumns>
  <tableStyleInfo name="TableStyleLight14"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gov.uk/hmrc-internal-manuals/film-production-company-manual/fpc55000"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www.gov.uk/hmrc-internal-manuals/film-production-company-manual/fpc10130"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3"/>
  <sheetViews>
    <sheetView workbookViewId="0">
      <selection activeCell="D15" sqref="D15"/>
    </sheetView>
  </sheetViews>
  <sheetFormatPr defaultRowHeight="14.45"/>
  <cols>
    <col min="1" max="1" width="36.140625" customWidth="1"/>
    <col min="2" max="3" width="16" customWidth="1"/>
    <col min="4" max="4" width="28" customWidth="1"/>
    <col min="5" max="5" width="26.28515625" customWidth="1"/>
    <col min="6" max="6" width="32.140625" customWidth="1"/>
    <col min="7" max="7" width="26.42578125" customWidth="1"/>
    <col min="8" max="8" width="30.28515625" customWidth="1"/>
    <col min="9" max="9" width="29.42578125" customWidth="1"/>
    <col min="10" max="10" width="26.7109375" customWidth="1"/>
  </cols>
  <sheetData>
    <row r="1" spans="1:11" s="17" customFormat="1" ht="21">
      <c r="A1" s="11"/>
      <c r="B1" s="12"/>
      <c r="C1" s="13" t="s">
        <v>0</v>
      </c>
      <c r="D1" s="12"/>
      <c r="E1" s="12"/>
      <c r="F1" s="12"/>
      <c r="G1" s="12"/>
      <c r="H1" s="12"/>
      <c r="I1" s="14"/>
      <c r="J1" s="15"/>
      <c r="K1" s="16"/>
    </row>
    <row r="2" spans="1:11" s="17" customFormat="1">
      <c r="A2" s="18"/>
      <c r="B2" s="19" t="s">
        <v>1</v>
      </c>
      <c r="C2" s="30"/>
      <c r="D2" s="19" t="s">
        <v>2</v>
      </c>
      <c r="E2" s="30"/>
      <c r="F2" s="30"/>
      <c r="G2" s="19"/>
      <c r="H2" s="19"/>
      <c r="I2" s="15"/>
      <c r="J2" s="15"/>
      <c r="K2" s="16"/>
    </row>
    <row r="3" spans="1:11" s="17" customFormat="1">
      <c r="A3" s="18"/>
      <c r="B3" s="19" t="s">
        <v>3</v>
      </c>
      <c r="C3" s="30"/>
      <c r="D3" s="19" t="s">
        <v>4</v>
      </c>
      <c r="E3" s="30"/>
      <c r="F3" s="30"/>
      <c r="G3" s="19"/>
      <c r="H3" s="19"/>
      <c r="I3" s="15"/>
      <c r="J3" s="15"/>
      <c r="K3" s="16"/>
    </row>
    <row r="4" spans="1:11" s="17" customFormat="1" ht="15.6">
      <c r="A4" s="20"/>
      <c r="B4" s="21"/>
      <c r="C4" s="21"/>
      <c r="D4" s="21"/>
      <c r="E4" s="21"/>
      <c r="F4" s="21"/>
      <c r="G4" s="22"/>
      <c r="H4" s="22"/>
      <c r="I4" s="21"/>
      <c r="J4" s="21"/>
      <c r="K4" s="23"/>
    </row>
    <row r="5" spans="1:11" s="17" customFormat="1" ht="15.6">
      <c r="A5" s="24" t="s">
        <v>5</v>
      </c>
      <c r="B5" s="22"/>
      <c r="C5" s="22"/>
      <c r="D5" s="22"/>
      <c r="E5" s="22"/>
      <c r="F5" s="22"/>
      <c r="G5" s="22"/>
      <c r="H5" s="22"/>
      <c r="I5" s="21"/>
      <c r="J5" s="21"/>
      <c r="K5" s="23"/>
    </row>
    <row r="6" spans="1:11" s="17" customFormat="1" ht="15.6">
      <c r="A6" s="25" t="s">
        <v>6</v>
      </c>
      <c r="B6" s="22"/>
      <c r="C6" s="22"/>
      <c r="D6" s="22"/>
      <c r="E6" s="22"/>
      <c r="F6" s="22"/>
      <c r="G6" s="22"/>
      <c r="H6" s="22"/>
      <c r="I6" s="21"/>
      <c r="J6" s="21"/>
      <c r="K6" s="23"/>
    </row>
    <row r="7" spans="1:11" s="17" customFormat="1" ht="15.6">
      <c r="A7" s="24" t="s">
        <v>7</v>
      </c>
      <c r="B7" s="22"/>
      <c r="C7" s="22"/>
      <c r="D7" s="22"/>
      <c r="E7" s="22"/>
      <c r="F7" s="22"/>
      <c r="G7" s="22"/>
      <c r="H7" s="22"/>
      <c r="I7" s="21"/>
      <c r="J7" s="21"/>
      <c r="K7" s="23"/>
    </row>
    <row r="8" spans="1:11" s="17" customFormat="1" ht="15.6">
      <c r="A8" s="24" t="s">
        <v>8</v>
      </c>
      <c r="B8" s="22"/>
      <c r="C8" s="22"/>
      <c r="D8" s="22"/>
      <c r="E8" s="22"/>
      <c r="F8" s="22"/>
      <c r="G8" s="22"/>
      <c r="H8" s="22"/>
      <c r="I8" s="21"/>
      <c r="J8" s="21"/>
      <c r="K8" s="23"/>
    </row>
    <row r="9" spans="1:11" s="17" customFormat="1" ht="15.6">
      <c r="A9" s="25"/>
      <c r="B9" s="21"/>
      <c r="C9" s="21"/>
      <c r="D9" s="21"/>
      <c r="E9" s="21"/>
      <c r="F9" s="21"/>
      <c r="G9" s="21"/>
      <c r="H9" s="21"/>
      <c r="I9" s="21"/>
      <c r="J9" s="21"/>
      <c r="K9" s="23"/>
    </row>
    <row r="10" spans="1:11" s="17" customFormat="1" ht="15.6">
      <c r="A10" s="61" t="s">
        <v>9</v>
      </c>
      <c r="B10" s="21"/>
      <c r="C10" s="21"/>
      <c r="D10" s="21"/>
      <c r="E10" s="21"/>
      <c r="F10" s="21"/>
      <c r="G10" s="21"/>
      <c r="H10" s="21"/>
      <c r="I10" s="21"/>
      <c r="J10" s="21"/>
      <c r="K10" s="23"/>
    </row>
    <row r="11" spans="1:11" s="17" customFormat="1" ht="15.6">
      <c r="A11" s="28" t="s">
        <v>10</v>
      </c>
      <c r="B11" s="22"/>
      <c r="C11" s="22"/>
      <c r="D11" s="22"/>
      <c r="E11" s="21"/>
      <c r="F11" s="21"/>
      <c r="G11" s="21"/>
      <c r="H11" s="21"/>
      <c r="I11" s="21"/>
      <c r="J11" s="21"/>
      <c r="K11" s="23"/>
    </row>
    <row r="12" spans="1:11" s="17" customFormat="1" ht="15.6">
      <c r="A12" s="26" t="s">
        <v>11</v>
      </c>
      <c r="B12" s="27"/>
      <c r="C12" s="27"/>
      <c r="D12" s="27"/>
      <c r="E12" s="27"/>
      <c r="F12" s="27"/>
      <c r="G12" s="27"/>
      <c r="H12" s="27"/>
      <c r="I12" s="27"/>
      <c r="J12" s="27"/>
      <c r="K12" s="29"/>
    </row>
    <row r="33" spans="1:2">
      <c r="A33" t="s">
        <v>12</v>
      </c>
      <c r="B33" t="s">
        <v>13</v>
      </c>
    </row>
  </sheetData>
  <sheetProtection algorithmName="SHA-512" hashValue="FF9D+DumdYGiXO6t7tTWWeYGusGZStXLkQ1HI81Z8XUx1eUFx8boDHNE0jgCK5zGkq9bD3tCS5Ef5InZI4qwYw==" saltValue="tQn0bRZQp6YLkygZWusbFA==" spinCount="100000" sheet="1" objects="1" scenarios="1"/>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C1D3E-C4F8-4632-8AB9-3CF7F36F5C58}">
  <sheetPr>
    <tabColor theme="8" tint="0.39997558519241921"/>
    <pageSetUpPr fitToPage="1"/>
  </sheetPr>
  <dimension ref="A2:J48"/>
  <sheetViews>
    <sheetView tabSelected="1" topLeftCell="A21" workbookViewId="0">
      <selection activeCell="L31" sqref="L31"/>
    </sheetView>
  </sheetViews>
  <sheetFormatPr defaultRowHeight="14.45"/>
  <cols>
    <col min="1" max="1" width="5.140625" customWidth="1"/>
    <col min="2" max="2" width="5.5703125" style="75" bestFit="1" customWidth="1"/>
    <col min="3" max="3" width="59.42578125" customWidth="1"/>
    <col min="4" max="4" width="11.7109375" bestFit="1" customWidth="1"/>
    <col min="5" max="8" width="11.7109375" customWidth="1"/>
    <col min="9" max="9" width="41.85546875" bestFit="1" customWidth="1"/>
  </cols>
  <sheetData>
    <row r="2" spans="1:10" ht="12.75" customHeight="1">
      <c r="A2" s="64"/>
      <c r="B2" s="65"/>
      <c r="C2" s="4" t="s">
        <v>14</v>
      </c>
      <c r="D2" s="79"/>
      <c r="E2" s="79"/>
      <c r="F2" s="79"/>
      <c r="G2" s="79"/>
      <c r="H2" s="79"/>
      <c r="I2" s="79"/>
      <c r="J2" s="66"/>
    </row>
    <row r="3" spans="1:10" ht="12.75" customHeight="1">
      <c r="A3" s="64"/>
      <c r="B3" s="65"/>
      <c r="C3" s="4" t="s">
        <v>15</v>
      </c>
      <c r="D3" s="79"/>
      <c r="E3" s="79"/>
      <c r="F3" s="79"/>
      <c r="G3" s="79"/>
      <c r="H3" s="79"/>
      <c r="I3" s="79"/>
      <c r="J3" s="66"/>
    </row>
    <row r="4" spans="1:10" ht="12.75" customHeight="1">
      <c r="A4" s="64"/>
      <c r="B4" s="65"/>
      <c r="C4" s="4" t="s">
        <v>16</v>
      </c>
      <c r="D4" s="79"/>
      <c r="E4" s="79"/>
      <c r="F4" s="79"/>
      <c r="G4" s="79"/>
      <c r="H4" s="79"/>
      <c r="I4" s="79"/>
      <c r="J4" s="66"/>
    </row>
    <row r="5" spans="1:10" ht="4.5" customHeight="1">
      <c r="A5" s="64"/>
      <c r="B5" s="65"/>
      <c r="C5" s="64"/>
      <c r="D5" s="64"/>
      <c r="E5" s="64"/>
      <c r="F5" s="64"/>
      <c r="G5" s="64"/>
      <c r="H5" s="64"/>
      <c r="I5" s="64"/>
      <c r="J5" s="66"/>
    </row>
    <row r="6" spans="1:10" ht="12.75" customHeight="1">
      <c r="A6" s="64"/>
      <c r="B6" s="65"/>
      <c r="C6" s="64" t="s">
        <v>17</v>
      </c>
      <c r="D6" s="31" t="s">
        <v>18</v>
      </c>
      <c r="E6" s="31" t="s">
        <v>19</v>
      </c>
      <c r="F6" s="31" t="s">
        <v>20</v>
      </c>
      <c r="G6" s="31" t="s">
        <v>21</v>
      </c>
      <c r="H6" s="31" t="s">
        <v>22</v>
      </c>
      <c r="I6" s="64"/>
      <c r="J6" s="66"/>
    </row>
    <row r="7" spans="1:10" ht="4.5" customHeight="1">
      <c r="A7" s="64"/>
      <c r="B7" s="65"/>
      <c r="C7" s="64"/>
      <c r="D7" s="64"/>
      <c r="E7" s="64"/>
      <c r="F7" s="64"/>
      <c r="G7" s="64"/>
      <c r="H7" s="64"/>
      <c r="I7" s="64"/>
      <c r="J7" s="66"/>
    </row>
    <row r="8" spans="1:10" ht="12.75" customHeight="1">
      <c r="A8" s="64"/>
      <c r="B8" s="67" t="s">
        <v>23</v>
      </c>
      <c r="C8" s="68" t="s">
        <v>24</v>
      </c>
      <c r="D8" s="68" t="s">
        <v>25</v>
      </c>
      <c r="E8" s="68"/>
      <c r="F8" s="68"/>
      <c r="G8" s="68"/>
      <c r="H8" s="68"/>
      <c r="I8" s="68" t="s">
        <v>26</v>
      </c>
      <c r="J8" s="66"/>
    </row>
    <row r="9" spans="1:10" ht="12.75" customHeight="1">
      <c r="A9" s="80" t="s">
        <v>27</v>
      </c>
      <c r="B9" s="10" t="s">
        <v>28</v>
      </c>
      <c r="C9" s="3" t="s">
        <v>29</v>
      </c>
      <c r="D9" s="32"/>
      <c r="E9" s="32"/>
      <c r="F9" s="32"/>
      <c r="G9" s="32"/>
      <c r="H9" s="32"/>
      <c r="I9" s="3"/>
      <c r="J9" s="66"/>
    </row>
    <row r="10" spans="1:10" ht="12.75" customHeight="1">
      <c r="A10" s="80"/>
      <c r="B10" s="10" t="s">
        <v>30</v>
      </c>
      <c r="C10" s="3" t="s">
        <v>31</v>
      </c>
      <c r="D10" s="32"/>
      <c r="E10" s="32"/>
      <c r="F10" s="32"/>
      <c r="G10" s="32"/>
      <c r="H10" s="32"/>
      <c r="I10" s="3"/>
      <c r="J10" s="66"/>
    </row>
    <row r="11" spans="1:10" ht="12.75" customHeight="1">
      <c r="A11" s="80"/>
      <c r="B11" s="10" t="s">
        <v>32</v>
      </c>
      <c r="C11" s="3" t="s">
        <v>33</v>
      </c>
      <c r="D11" s="32"/>
      <c r="E11" s="32"/>
      <c r="F11" s="32"/>
      <c r="G11" s="32"/>
      <c r="H11" s="32"/>
      <c r="I11" s="3"/>
      <c r="J11" s="66"/>
    </row>
    <row r="12" spans="1:10" ht="12.75" customHeight="1">
      <c r="A12" s="80"/>
      <c r="B12" s="10" t="s">
        <v>34</v>
      </c>
      <c r="C12" s="69" t="s">
        <v>35</v>
      </c>
      <c r="D12" s="32"/>
      <c r="E12" s="33">
        <f>D13</f>
        <v>0</v>
      </c>
      <c r="F12" s="33">
        <f>E12+E13</f>
        <v>0</v>
      </c>
      <c r="G12" s="33">
        <f t="shared" ref="G12:H12" si="0">F12+F13</f>
        <v>0</v>
      </c>
      <c r="H12" s="33">
        <f t="shared" si="0"/>
        <v>0</v>
      </c>
      <c r="I12" s="3"/>
      <c r="J12" s="66"/>
    </row>
    <row r="13" spans="1:10" ht="12.75" customHeight="1">
      <c r="A13" s="80"/>
      <c r="B13" s="10" t="s">
        <v>36</v>
      </c>
      <c r="C13" s="70" t="s">
        <v>37</v>
      </c>
      <c r="D13" s="33">
        <f>SUM(D11-D12)</f>
        <v>0</v>
      </c>
      <c r="E13" s="33">
        <f>SUM(E11-E12)</f>
        <v>0</v>
      </c>
      <c r="F13" s="33">
        <f>SUM(F11-F12)</f>
        <v>0</v>
      </c>
      <c r="G13" s="33">
        <f>SUM(G11-G12)</f>
        <v>0</v>
      </c>
      <c r="H13" s="33">
        <f>SUM(H11-H12)</f>
        <v>0</v>
      </c>
      <c r="I13" s="3" t="s">
        <v>38</v>
      </c>
      <c r="J13" s="66"/>
    </row>
    <row r="14" spans="1:10" ht="12.75" customHeight="1">
      <c r="A14" s="80"/>
      <c r="B14" s="10" t="s">
        <v>39</v>
      </c>
      <c r="C14" s="3" t="s">
        <v>40</v>
      </c>
      <c r="D14" s="33">
        <f>IFERROR(SUM(D11/D10*D9),0)</f>
        <v>0</v>
      </c>
      <c r="E14" s="33">
        <f>IFERROR(SUM(E11/E10*E9),0)</f>
        <v>0</v>
      </c>
      <c r="F14" s="33">
        <f>IFERROR(SUM(F11/F10*F9),0)</f>
        <v>0</v>
      </c>
      <c r="G14" s="33">
        <f>IFERROR(SUM(G11/G10*G9),0)</f>
        <v>0</v>
      </c>
      <c r="H14" s="33">
        <f>IFERROR(SUM(H11/H10*H9),0)</f>
        <v>0</v>
      </c>
      <c r="I14" s="3" t="s">
        <v>41</v>
      </c>
      <c r="J14" s="66"/>
    </row>
    <row r="15" spans="1:10" ht="12.75" customHeight="1">
      <c r="A15" s="80"/>
      <c r="B15" s="10" t="s">
        <v>42</v>
      </c>
      <c r="C15" s="69" t="s">
        <v>43</v>
      </c>
      <c r="D15" s="32"/>
      <c r="E15" s="33">
        <f>D16</f>
        <v>0</v>
      </c>
      <c r="F15" s="33">
        <f>E15+E16</f>
        <v>0</v>
      </c>
      <c r="G15" s="33">
        <f t="shared" ref="G15:H15" si="1">F15+F16</f>
        <v>0</v>
      </c>
      <c r="H15" s="33">
        <f t="shared" si="1"/>
        <v>0</v>
      </c>
      <c r="I15" s="3"/>
      <c r="J15" s="66"/>
    </row>
    <row r="16" spans="1:10" ht="12.75" customHeight="1">
      <c r="A16" s="80"/>
      <c r="B16" s="10" t="s">
        <v>44</v>
      </c>
      <c r="C16" s="70" t="s">
        <v>45</v>
      </c>
      <c r="D16" s="33">
        <f>SUM(D14-D15)</f>
        <v>0</v>
      </c>
      <c r="E16" s="33">
        <f>SUM(E14-E15)</f>
        <v>0</v>
      </c>
      <c r="F16" s="33">
        <f>SUM(F14-F15)</f>
        <v>0</v>
      </c>
      <c r="G16" s="33">
        <f>SUM(G14-G15)</f>
        <v>0</v>
      </c>
      <c r="H16" s="33">
        <f>SUM(H14-H15)</f>
        <v>0</v>
      </c>
      <c r="I16" s="3" t="s">
        <v>46</v>
      </c>
      <c r="J16" s="66"/>
    </row>
    <row r="17" spans="1:10" ht="12.75" customHeight="1">
      <c r="A17" s="80"/>
      <c r="B17" s="10" t="s">
        <v>47</v>
      </c>
      <c r="C17" s="3" t="s">
        <v>48</v>
      </c>
      <c r="D17" s="32"/>
      <c r="E17" s="32"/>
      <c r="F17" s="32"/>
      <c r="G17" s="32"/>
      <c r="H17" s="32"/>
      <c r="I17" s="3" t="s">
        <v>49</v>
      </c>
      <c r="J17" s="66"/>
    </row>
    <row r="18" spans="1:10" ht="12.75" customHeight="1">
      <c r="A18" s="80"/>
      <c r="B18" s="10" t="s">
        <v>50</v>
      </c>
      <c r="C18" s="70" t="s">
        <v>51</v>
      </c>
      <c r="D18" s="33">
        <f>SUM(D16-D13+D17)</f>
        <v>0</v>
      </c>
      <c r="E18" s="33">
        <f>SUM(E16-E13+E17)</f>
        <v>0</v>
      </c>
      <c r="F18" s="33">
        <f>SUM(F16-F13+F17)</f>
        <v>0</v>
      </c>
      <c r="G18" s="33">
        <f>SUM(G16-G13+G17)</f>
        <v>0</v>
      </c>
      <c r="H18" s="33">
        <f>SUM(H16-H13+H17)</f>
        <v>0</v>
      </c>
      <c r="I18" s="3" t="s">
        <v>52</v>
      </c>
      <c r="J18" s="66"/>
    </row>
    <row r="19" spans="1:10" ht="12.75" customHeight="1">
      <c r="A19" s="81" t="s">
        <v>53</v>
      </c>
      <c r="B19" s="10" t="s">
        <v>54</v>
      </c>
      <c r="C19" s="3" t="s">
        <v>55</v>
      </c>
      <c r="D19" s="34"/>
      <c r="E19" s="34"/>
      <c r="F19" s="34"/>
      <c r="G19" s="34"/>
      <c r="H19" s="34"/>
      <c r="I19" s="3"/>
      <c r="J19" s="66"/>
    </row>
    <row r="20" spans="1:10" ht="12.75" customHeight="1">
      <c r="A20" s="82"/>
      <c r="B20" s="10" t="s">
        <v>56</v>
      </c>
      <c r="C20" s="3" t="s">
        <v>57</v>
      </c>
      <c r="D20" s="34"/>
      <c r="E20" s="34"/>
      <c r="F20" s="34"/>
      <c r="G20" s="34"/>
      <c r="H20" s="34"/>
      <c r="I20" s="3"/>
      <c r="J20" s="66"/>
    </row>
    <row r="21" spans="1:10" ht="12.75" customHeight="1">
      <c r="A21" s="82"/>
      <c r="B21" s="10" t="s">
        <v>58</v>
      </c>
      <c r="C21" s="70" t="s">
        <v>59</v>
      </c>
      <c r="D21" s="34"/>
      <c r="E21" s="34"/>
      <c r="F21" s="34"/>
      <c r="G21" s="34"/>
      <c r="H21" s="34"/>
      <c r="I21" s="3"/>
      <c r="J21" s="66"/>
    </row>
    <row r="22" spans="1:10" ht="12.75" customHeight="1">
      <c r="A22" s="82"/>
      <c r="B22" s="10" t="s">
        <v>60</v>
      </c>
      <c r="C22" s="69" t="s">
        <v>61</v>
      </c>
      <c r="D22" s="34"/>
      <c r="E22" s="34"/>
      <c r="F22" s="34"/>
      <c r="G22" s="34"/>
      <c r="H22" s="34"/>
      <c r="I22" s="3"/>
      <c r="J22" s="66"/>
    </row>
    <row r="23" spans="1:10" ht="12.75" customHeight="1">
      <c r="A23" s="82"/>
      <c r="B23" s="10" t="s">
        <v>62</v>
      </c>
      <c r="C23" s="70" t="s">
        <v>63</v>
      </c>
      <c r="D23" s="35">
        <f>SUM(D21+D22)</f>
        <v>0</v>
      </c>
      <c r="E23" s="35">
        <f>SUM(E21+E22)</f>
        <v>0</v>
      </c>
      <c r="F23" s="35">
        <f>SUM(F21+F22)</f>
        <v>0</v>
      </c>
      <c r="G23" s="35">
        <f>SUM(G21+G22)</f>
        <v>0</v>
      </c>
      <c r="H23" s="35">
        <f>SUM(H21+H22)</f>
        <v>0</v>
      </c>
      <c r="I23" s="3" t="s">
        <v>64</v>
      </c>
      <c r="J23" s="66"/>
    </row>
    <row r="24" spans="1:10" ht="12.75" customHeight="1">
      <c r="A24" s="82"/>
      <c r="B24" s="10" t="s">
        <v>65</v>
      </c>
      <c r="C24" s="3" t="s">
        <v>66</v>
      </c>
      <c r="D24" s="35">
        <f>SUM(D23*0.8)</f>
        <v>0</v>
      </c>
      <c r="E24" s="35">
        <f>SUM(E23*0.8)</f>
        <v>0</v>
      </c>
      <c r="F24" s="35">
        <f>SUM(F23*0.8)</f>
        <v>0</v>
      </c>
      <c r="G24" s="35">
        <f>SUM(G23*0.8)</f>
        <v>0</v>
      </c>
      <c r="H24" s="35">
        <f>SUM(H23*0.8)</f>
        <v>0</v>
      </c>
      <c r="I24" s="3" t="s">
        <v>67</v>
      </c>
      <c r="J24" s="66"/>
    </row>
    <row r="25" spans="1:10" ht="12.75" customHeight="1">
      <c r="A25" s="82"/>
      <c r="B25" s="10" t="s">
        <v>68</v>
      </c>
      <c r="C25" s="60" t="s">
        <v>69</v>
      </c>
      <c r="D25" s="35">
        <f>MIN(D21,D24)</f>
        <v>0</v>
      </c>
      <c r="E25" s="35">
        <f>MIN(E19,E22)</f>
        <v>0</v>
      </c>
      <c r="F25" s="35">
        <f>MIN(F19,F22)</f>
        <v>0</v>
      </c>
      <c r="G25" s="35">
        <f>MIN(G19,G22)</f>
        <v>0</v>
      </c>
      <c r="H25" s="35">
        <f>MIN(H19,H22)</f>
        <v>0</v>
      </c>
      <c r="I25" s="58" t="s">
        <v>70</v>
      </c>
      <c r="J25" s="66"/>
    </row>
    <row r="26" spans="1:10" ht="12.75" customHeight="1">
      <c r="A26" s="82"/>
      <c r="B26" s="10" t="s">
        <v>71</v>
      </c>
      <c r="C26" s="59" t="s">
        <v>72</v>
      </c>
      <c r="D26" s="34"/>
      <c r="E26" s="35">
        <f>D25</f>
        <v>0</v>
      </c>
      <c r="F26" s="35">
        <f t="shared" ref="F26:H26" si="2">E25</f>
        <v>0</v>
      </c>
      <c r="G26" s="35">
        <f t="shared" si="2"/>
        <v>0</v>
      </c>
      <c r="H26" s="35">
        <f t="shared" si="2"/>
        <v>0</v>
      </c>
      <c r="I26" s="58"/>
      <c r="J26" s="66"/>
    </row>
    <row r="27" spans="1:10" ht="12.75" customHeight="1">
      <c r="A27" s="82"/>
      <c r="B27" s="10" t="s">
        <v>73</v>
      </c>
      <c r="C27" s="60" t="s">
        <v>74</v>
      </c>
      <c r="D27" s="35">
        <f>SUM(D25-D26)</f>
        <v>0</v>
      </c>
      <c r="E27" s="35">
        <f>SUM(E25-E26)</f>
        <v>0</v>
      </c>
      <c r="F27" s="35">
        <f>SUM(F25-F26)</f>
        <v>0</v>
      </c>
      <c r="G27" s="35">
        <f>SUM(G25-G26)</f>
        <v>0</v>
      </c>
      <c r="H27" s="35">
        <f>SUM(H25-H26)</f>
        <v>0</v>
      </c>
      <c r="I27" s="58" t="s">
        <v>75</v>
      </c>
      <c r="J27" s="66"/>
    </row>
    <row r="28" spans="1:10" ht="12.75" customHeight="1">
      <c r="A28" s="83"/>
      <c r="B28" s="10" t="s">
        <v>76</v>
      </c>
      <c r="C28" s="60" t="s">
        <v>77</v>
      </c>
      <c r="D28" s="35">
        <f>SUM(D18-D27)</f>
        <v>0</v>
      </c>
      <c r="E28" s="35">
        <f>SUM(E18-E27)</f>
        <v>0</v>
      </c>
      <c r="F28" s="35">
        <f>SUM(F18-F27)</f>
        <v>0</v>
      </c>
      <c r="G28" s="35">
        <f>SUM(G18-G27)</f>
        <v>0</v>
      </c>
      <c r="H28" s="35">
        <f>SUM(H18-H27)</f>
        <v>0</v>
      </c>
      <c r="I28" s="58" t="s">
        <v>78</v>
      </c>
      <c r="J28" s="66"/>
    </row>
    <row r="29" spans="1:10" ht="12.75" customHeight="1">
      <c r="A29" s="84" t="s">
        <v>79</v>
      </c>
      <c r="B29" s="63" t="s">
        <v>80</v>
      </c>
      <c r="C29" s="31" t="s">
        <v>63</v>
      </c>
      <c r="D29" s="33">
        <f>D23</f>
        <v>0</v>
      </c>
      <c r="E29" s="33">
        <f t="shared" ref="E29:H29" si="3">E23</f>
        <v>0</v>
      </c>
      <c r="F29" s="33">
        <f t="shared" si="3"/>
        <v>0</v>
      </c>
      <c r="G29" s="33">
        <f t="shared" si="3"/>
        <v>0</v>
      </c>
      <c r="H29" s="33">
        <f t="shared" si="3"/>
        <v>0</v>
      </c>
      <c r="I29" s="3"/>
      <c r="J29" s="66"/>
    </row>
    <row r="30" spans="1:10" ht="12.75" customHeight="1">
      <c r="A30" s="85"/>
      <c r="B30" s="63" t="s">
        <v>81</v>
      </c>
      <c r="C30" s="59" t="s">
        <v>82</v>
      </c>
      <c r="D30" s="33"/>
      <c r="E30" s="33">
        <f>D29</f>
        <v>0</v>
      </c>
      <c r="F30" s="33">
        <f>E29</f>
        <v>0</v>
      </c>
      <c r="G30" s="33">
        <f>F29</f>
        <v>0</v>
      </c>
      <c r="H30" s="33">
        <f>G29</f>
        <v>0</v>
      </c>
      <c r="I30" s="3"/>
      <c r="J30" s="66"/>
    </row>
    <row r="31" spans="1:10" ht="12.75" customHeight="1">
      <c r="A31" s="85"/>
      <c r="B31" s="63" t="s">
        <v>83</v>
      </c>
      <c r="C31" s="60" t="s">
        <v>84</v>
      </c>
      <c r="D31" s="33">
        <f>D29-D30</f>
        <v>0</v>
      </c>
      <c r="E31" s="33">
        <f>E29-E30</f>
        <v>0</v>
      </c>
      <c r="F31" s="33">
        <f t="shared" ref="F31:H31" si="4">F29-F30</f>
        <v>0</v>
      </c>
      <c r="G31" s="33">
        <f t="shared" si="4"/>
        <v>0</v>
      </c>
      <c r="H31" s="33">
        <f t="shared" si="4"/>
        <v>0</v>
      </c>
      <c r="I31" s="3" t="s">
        <v>85</v>
      </c>
      <c r="J31" s="66"/>
    </row>
    <row r="32" spans="1:10" ht="12.75" customHeight="1">
      <c r="A32" s="85"/>
      <c r="B32" s="63" t="s">
        <v>86</v>
      </c>
      <c r="C32" s="58" t="s">
        <v>87</v>
      </c>
      <c r="D32" s="32"/>
      <c r="E32" s="32"/>
      <c r="F32" s="32"/>
      <c r="G32" s="32"/>
      <c r="H32" s="32"/>
      <c r="I32" s="3"/>
      <c r="J32" s="66"/>
    </row>
    <row r="33" spans="1:10" ht="12.75" customHeight="1">
      <c r="A33" s="85"/>
      <c r="B33" s="63" t="s">
        <v>88</v>
      </c>
      <c r="C33" s="59" t="s">
        <v>89</v>
      </c>
      <c r="D33" s="32"/>
      <c r="E33" s="33">
        <f>D32</f>
        <v>0</v>
      </c>
      <c r="F33" s="33">
        <f>E32</f>
        <v>0</v>
      </c>
      <c r="G33" s="33">
        <f>F32</f>
        <v>0</v>
      </c>
      <c r="H33" s="33">
        <f>G32</f>
        <v>0</v>
      </c>
      <c r="I33" s="3"/>
      <c r="J33" s="66"/>
    </row>
    <row r="34" spans="1:10" ht="12.75" customHeight="1">
      <c r="A34" s="85"/>
      <c r="B34" s="63" t="s">
        <v>90</v>
      </c>
      <c r="C34" s="59" t="s">
        <v>91</v>
      </c>
      <c r="D34" s="33">
        <f>SUM(D32-D33)</f>
        <v>0</v>
      </c>
      <c r="E34" s="33">
        <f t="shared" ref="E34:H34" si="5">SUM(E32-E33)</f>
        <v>0</v>
      </c>
      <c r="F34" s="33">
        <f t="shared" si="5"/>
        <v>0</v>
      </c>
      <c r="G34" s="33">
        <f t="shared" si="5"/>
        <v>0</v>
      </c>
      <c r="H34" s="33">
        <f t="shared" si="5"/>
        <v>0</v>
      </c>
      <c r="I34" s="3" t="s">
        <v>92</v>
      </c>
      <c r="J34" s="66"/>
    </row>
    <row r="35" spans="1:10" ht="12.75" customHeight="1">
      <c r="A35" s="85"/>
      <c r="B35" s="63" t="s">
        <v>93</v>
      </c>
      <c r="C35" s="60" t="s">
        <v>94</v>
      </c>
      <c r="D35" s="33">
        <f>D31+D34</f>
        <v>0</v>
      </c>
      <c r="E35" s="33">
        <f t="shared" ref="E35:H35" si="6">E31+E34</f>
        <v>0</v>
      </c>
      <c r="F35" s="33">
        <f t="shared" si="6"/>
        <v>0</v>
      </c>
      <c r="G35" s="33">
        <f t="shared" si="6"/>
        <v>0</v>
      </c>
      <c r="H35" s="33">
        <f t="shared" si="6"/>
        <v>0</v>
      </c>
      <c r="I35" s="3" t="s">
        <v>95</v>
      </c>
      <c r="J35" s="66"/>
    </row>
    <row r="36" spans="1:10" ht="12.75" customHeight="1">
      <c r="A36" s="85"/>
      <c r="B36" s="63" t="s">
        <v>96</v>
      </c>
      <c r="C36" s="58" t="s">
        <v>59</v>
      </c>
      <c r="D36" s="33">
        <f>D21</f>
        <v>0</v>
      </c>
      <c r="E36" s="33">
        <f t="shared" ref="E36:H36" si="7">E21</f>
        <v>0</v>
      </c>
      <c r="F36" s="33">
        <f t="shared" si="7"/>
        <v>0</v>
      </c>
      <c r="G36" s="33">
        <f t="shared" si="7"/>
        <v>0</v>
      </c>
      <c r="H36" s="33">
        <f t="shared" si="7"/>
        <v>0</v>
      </c>
      <c r="I36" s="3"/>
      <c r="J36" s="66"/>
    </row>
    <row r="37" spans="1:10" ht="12.75" customHeight="1">
      <c r="A37" s="85"/>
      <c r="B37" s="63" t="s">
        <v>97</v>
      </c>
      <c r="C37" s="59" t="s">
        <v>98</v>
      </c>
      <c r="D37" s="33"/>
      <c r="E37" s="33">
        <f>D36</f>
        <v>0</v>
      </c>
      <c r="F37" s="33">
        <f>E36</f>
        <v>0</v>
      </c>
      <c r="G37" s="33">
        <f>F36</f>
        <v>0</v>
      </c>
      <c r="H37" s="33">
        <f>G36</f>
        <v>0</v>
      </c>
      <c r="I37" s="3"/>
      <c r="J37" s="66"/>
    </row>
    <row r="38" spans="1:10" ht="12.75" customHeight="1">
      <c r="A38" s="86"/>
      <c r="B38" s="63" t="s">
        <v>99</v>
      </c>
      <c r="C38" s="60" t="s">
        <v>100</v>
      </c>
      <c r="D38" s="33">
        <f>D36-D37</f>
        <v>0</v>
      </c>
      <c r="E38" s="33">
        <f t="shared" ref="E38:H38" si="8">E36-E37</f>
        <v>0</v>
      </c>
      <c r="F38" s="33">
        <f t="shared" si="8"/>
        <v>0</v>
      </c>
      <c r="G38" s="33">
        <f t="shared" si="8"/>
        <v>0</v>
      </c>
      <c r="H38" s="33">
        <f t="shared" si="8"/>
        <v>0</v>
      </c>
      <c r="I38" s="3" t="s">
        <v>101</v>
      </c>
      <c r="J38" s="66"/>
    </row>
    <row r="39" spans="1:10" ht="12.75" customHeight="1">
      <c r="A39" s="76" t="s">
        <v>102</v>
      </c>
      <c r="B39" s="63" t="s">
        <v>103</v>
      </c>
      <c r="C39" s="59" t="s">
        <v>104</v>
      </c>
      <c r="D39" s="34"/>
      <c r="E39" s="34"/>
      <c r="F39" s="34"/>
      <c r="G39" s="34"/>
      <c r="H39" s="34"/>
      <c r="I39" s="58" t="s">
        <v>105</v>
      </c>
      <c r="J39" s="66"/>
    </row>
    <row r="40" spans="1:10" ht="12.75" customHeight="1">
      <c r="A40" s="77"/>
      <c r="B40" s="63" t="s">
        <v>106</v>
      </c>
      <c r="C40" s="58" t="s">
        <v>107</v>
      </c>
      <c r="D40" s="35">
        <f>MIN(D28+D39, 0)</f>
        <v>0</v>
      </c>
      <c r="E40" s="35">
        <f>MIN(E28+E39, 0)</f>
        <v>0</v>
      </c>
      <c r="F40" s="35">
        <f>MIN(F28+F39, 0)</f>
        <v>0</v>
      </c>
      <c r="G40" s="35">
        <f>MIN(G28+G39, 0)</f>
        <v>0</v>
      </c>
      <c r="H40" s="35">
        <f>MIN(H28+H39, 0)</f>
        <v>0</v>
      </c>
      <c r="I40" s="58" t="s">
        <v>108</v>
      </c>
      <c r="J40" s="66"/>
    </row>
    <row r="41" spans="1:10" ht="12.75" customHeight="1">
      <c r="A41" s="77"/>
      <c r="B41" s="63" t="s">
        <v>109</v>
      </c>
      <c r="C41" s="58" t="s">
        <v>110</v>
      </c>
      <c r="D41" s="34"/>
      <c r="E41" s="35">
        <f>D43</f>
        <v>0</v>
      </c>
      <c r="F41" s="35">
        <f>E41+E43</f>
        <v>0</v>
      </c>
      <c r="G41" s="35">
        <f t="shared" ref="G41:H41" si="9">F41+F43</f>
        <v>0</v>
      </c>
      <c r="H41" s="35">
        <f t="shared" si="9"/>
        <v>0</v>
      </c>
      <c r="I41" s="58"/>
      <c r="J41" s="66"/>
    </row>
    <row r="42" spans="1:10" ht="12.75" customHeight="1">
      <c r="A42" s="77"/>
      <c r="B42" s="63" t="s">
        <v>111</v>
      </c>
      <c r="C42" s="58" t="s">
        <v>112</v>
      </c>
      <c r="D42" s="35">
        <f>MIN(D25-D41, ABS(D40))</f>
        <v>0</v>
      </c>
      <c r="E42" s="35">
        <f>MIN(E25-E41, ABS(E40))</f>
        <v>0</v>
      </c>
      <c r="F42" s="35">
        <f>MIN(F25-F41, ABS(F40))</f>
        <v>0</v>
      </c>
      <c r="G42" s="35">
        <f>MIN(G25-G41, ABS(G40))</f>
        <v>0</v>
      </c>
      <c r="H42" s="35">
        <f>MIN(H25-H41, ABS(H40))</f>
        <v>0</v>
      </c>
      <c r="I42" s="58" t="s">
        <v>113</v>
      </c>
      <c r="J42" s="66"/>
    </row>
    <row r="43" spans="1:10" ht="12.75" customHeight="1">
      <c r="A43" s="77"/>
      <c r="B43" s="63" t="s">
        <v>114</v>
      </c>
      <c r="C43" s="58" t="s">
        <v>115</v>
      </c>
      <c r="D43" s="34"/>
      <c r="E43" s="34"/>
      <c r="F43" s="34"/>
      <c r="G43" s="34"/>
      <c r="H43" s="34"/>
      <c r="I43" s="58" t="s">
        <v>116</v>
      </c>
      <c r="J43" s="66"/>
    </row>
    <row r="44" spans="1:10" ht="12.75" customHeight="1">
      <c r="A44" s="78"/>
      <c r="B44" s="63" t="s">
        <v>117</v>
      </c>
      <c r="C44" s="60" t="s">
        <v>118</v>
      </c>
      <c r="D44" s="35">
        <f>SUM(ABS(D43*0.25))</f>
        <v>0</v>
      </c>
      <c r="E44" s="35">
        <f>SUM(ABS(E43*0.25))</f>
        <v>0</v>
      </c>
      <c r="F44" s="35">
        <f>SUM(ABS(F43*0.25))</f>
        <v>0</v>
      </c>
      <c r="G44" s="35">
        <f>SUM(ABS(G43*0.25))</f>
        <v>0</v>
      </c>
      <c r="H44" s="35">
        <f>SUM(ABS(H43*0.25))</f>
        <v>0</v>
      </c>
      <c r="I44" s="58" t="s">
        <v>119</v>
      </c>
      <c r="J44" s="66"/>
    </row>
    <row r="45" spans="1:10">
      <c r="A45" s="71"/>
      <c r="B45" s="72"/>
      <c r="C45" s="71"/>
      <c r="D45" s="71"/>
      <c r="E45" s="71"/>
      <c r="F45" s="71"/>
      <c r="G45" s="71"/>
      <c r="H45" s="71"/>
      <c r="I45" s="71"/>
    </row>
    <row r="46" spans="1:10">
      <c r="A46" s="71"/>
      <c r="B46" s="73" t="s">
        <v>120</v>
      </c>
      <c r="C46" s="74" t="s">
        <v>121</v>
      </c>
      <c r="D46" s="71"/>
      <c r="E46" s="71"/>
      <c r="F46" s="71"/>
      <c r="G46" s="71"/>
      <c r="H46" s="71"/>
      <c r="I46" s="71"/>
    </row>
    <row r="47" spans="1:10">
      <c r="A47" s="71"/>
      <c r="B47" s="73"/>
      <c r="C47" s="71"/>
      <c r="D47" s="71"/>
      <c r="E47" s="71"/>
      <c r="F47" s="71"/>
      <c r="G47" s="71"/>
      <c r="H47" s="71"/>
      <c r="I47" s="71"/>
    </row>
    <row r="48" spans="1:10">
      <c r="A48" s="71"/>
      <c r="B48" s="73"/>
      <c r="C48" s="71"/>
      <c r="D48" s="71"/>
      <c r="E48" s="71"/>
      <c r="F48" s="71"/>
      <c r="G48" s="71"/>
      <c r="H48" s="71"/>
      <c r="I48" s="71"/>
    </row>
  </sheetData>
  <sheetProtection algorithmName="SHA-512" hashValue="jdIDAlfx5UCXPc0qHPqpOUCNnIktjluO7yUWP7/56wi0L94eJiXx6lbqMpG8Vlax63rLBpZAY72EGIktIi4o0w==" saltValue="56zoDF/kMvCZSTtAtv7jxw==" spinCount="100000" sheet="1" objects="1" scenarios="1"/>
  <mergeCells count="7">
    <mergeCell ref="A39:A44"/>
    <mergeCell ref="D2:I2"/>
    <mergeCell ref="D3:I3"/>
    <mergeCell ref="D4:I4"/>
    <mergeCell ref="A9:A18"/>
    <mergeCell ref="A19:A28"/>
    <mergeCell ref="A29:A38"/>
  </mergeCells>
  <conditionalFormatting sqref="F14">
    <cfRule type="cellIs" dxfId="40" priority="5" operator="equal">
      <formula>0</formula>
    </cfRule>
  </conditionalFormatting>
  <conditionalFormatting sqref="G14 G16 G18">
    <cfRule type="cellIs" dxfId="39" priority="4" operator="equal">
      <formula>0</formula>
    </cfRule>
  </conditionalFormatting>
  <conditionalFormatting sqref="G14">
    <cfRule type="cellIs" dxfId="38" priority="3" operator="equal">
      <formula>0</formula>
    </cfRule>
  </conditionalFormatting>
  <conditionalFormatting sqref="H14 H16 H18">
    <cfRule type="cellIs" dxfId="37" priority="2" operator="equal">
      <formula>0</formula>
    </cfRule>
  </conditionalFormatting>
  <conditionalFormatting sqref="H14">
    <cfRule type="cellIs" dxfId="36" priority="1" operator="equal">
      <formula>0</formula>
    </cfRule>
  </conditionalFormatting>
  <conditionalFormatting sqref="D40 D42 D28:H28">
    <cfRule type="cellIs" dxfId="35" priority="15" operator="equal">
      <formula>0</formula>
    </cfRule>
  </conditionalFormatting>
  <conditionalFormatting sqref="E40 E42">
    <cfRule type="cellIs" dxfId="34" priority="14" operator="equal">
      <formula>0</formula>
    </cfRule>
  </conditionalFormatting>
  <conditionalFormatting sqref="F40 F42">
    <cfRule type="cellIs" dxfId="33" priority="13" operator="equal">
      <formula>0</formula>
    </cfRule>
  </conditionalFormatting>
  <conditionalFormatting sqref="G40 G42">
    <cfRule type="cellIs" dxfId="32" priority="12" operator="equal">
      <formula>0</formula>
    </cfRule>
  </conditionalFormatting>
  <conditionalFormatting sqref="H40 H42">
    <cfRule type="cellIs" dxfId="31" priority="11" operator="equal">
      <formula>0</formula>
    </cfRule>
  </conditionalFormatting>
  <conditionalFormatting sqref="D14 D16 D18">
    <cfRule type="cellIs" dxfId="30" priority="10" operator="equal">
      <formula>0</formula>
    </cfRule>
  </conditionalFormatting>
  <conditionalFormatting sqref="D14">
    <cfRule type="cellIs" dxfId="29" priority="9" operator="equal">
      <formula>0</formula>
    </cfRule>
  </conditionalFormatting>
  <conditionalFormatting sqref="E14 E16 E18">
    <cfRule type="cellIs" dxfId="28" priority="8" operator="equal">
      <formula>0</formula>
    </cfRule>
  </conditionalFormatting>
  <conditionalFormatting sqref="E14">
    <cfRule type="cellIs" dxfId="27" priority="7" operator="equal">
      <formula>0</formula>
    </cfRule>
  </conditionalFormatting>
  <conditionalFormatting sqref="F14 F16 F18">
    <cfRule type="cellIs" dxfId="26" priority="6" operator="equal">
      <formula>0</formula>
    </cfRule>
  </conditionalFormatting>
  <dataValidations count="4">
    <dataValidation type="decimal" operator="greaterThanOrEqual" allowBlank="1" showInputMessage="1" showErrorMessage="1" sqref="D41:H41" xr:uid="{453A4158-C38E-43F7-A3E3-A43C7FED0303}">
      <formula1>0</formula1>
    </dataValidation>
    <dataValidation type="decimal" operator="lessThanOrEqual" allowBlank="1" showInputMessage="1" showErrorMessage="1" errorTitle="Relevant unused Loss " error="Relevant Unused  Loss must be a Negative" sqref="D39:H39" xr:uid="{F7B1327A-E9B8-4BB1-BA2B-1307CB1CA224}">
      <formula1>0</formula1>
    </dataValidation>
    <dataValidation type="decimal" operator="lessThanOrEqual" allowBlank="1" showInputMessage="1" showErrorMessage="1" errorTitle="Loss Surrendered" error="Loss surrendered cannot be greater than the surrenderable loss (TC4)" sqref="D43:H43" xr:uid="{FB74750A-6B71-47D0-9148-B88E9BADA63C}">
      <formula1>D42</formula1>
    </dataValidation>
    <dataValidation type="decimal" operator="lessThanOrEqual" allowBlank="1" showInputMessage="1" showErrorMessage="1" sqref="D40:H40" xr:uid="{08643DCE-7CF0-4B38-94B6-3F5006A059EF}">
      <formula1>0</formula1>
    </dataValidation>
  </dataValidations>
  <hyperlinks>
    <hyperlink ref="C46" r:id="rId1" xr:uid="{596F10C4-8BD3-4EDE-8977-414835BA4EC2}"/>
  </hyperlinks>
  <pageMargins left="0.7" right="0.7" top="0.75" bottom="0.75" header="0.3" footer="0.3"/>
  <pageSetup paperSize="9" scale="51"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theme="4" tint="0.39997558519241921"/>
  </sheetPr>
  <dimension ref="A1:I105"/>
  <sheetViews>
    <sheetView zoomScale="85" zoomScaleNormal="85" workbookViewId="0">
      <pane ySplit="7" topLeftCell="A18" activePane="bottomLeft" state="frozen"/>
      <selection pane="bottomLeft" activeCell="E23" sqref="E23"/>
    </sheetView>
  </sheetViews>
  <sheetFormatPr defaultRowHeight="14.45"/>
  <cols>
    <col min="1" max="1" width="48.85546875" customWidth="1"/>
    <col min="2" max="2" width="26.140625" customWidth="1"/>
    <col min="3" max="3" width="36.140625" customWidth="1"/>
    <col min="4" max="4" width="21.7109375" customWidth="1"/>
    <col min="5" max="5" width="24.42578125" customWidth="1"/>
    <col min="6" max="6" width="28.85546875" customWidth="1"/>
    <col min="7" max="7" width="31.28515625" customWidth="1"/>
    <col min="8" max="8" width="19.85546875" customWidth="1"/>
    <col min="9" max="9" width="36" customWidth="1"/>
  </cols>
  <sheetData>
    <row r="1" spans="1:9">
      <c r="B1" s="5">
        <f>SUM(D45,C45)</f>
        <v>0</v>
      </c>
      <c r="E1" s="5">
        <f>SUM(E45,F45)</f>
        <v>0</v>
      </c>
    </row>
    <row r="2" spans="1:9" s="17" customFormat="1" ht="21" customHeight="1">
      <c r="A2" s="15"/>
      <c r="B2" s="15"/>
      <c r="C2" s="57" t="s">
        <v>122</v>
      </c>
      <c r="D2" s="15"/>
      <c r="E2" s="15"/>
      <c r="F2" s="15"/>
      <c r="G2" s="15"/>
      <c r="H2" s="15"/>
      <c r="I2" s="15"/>
    </row>
    <row r="3" spans="1:9" s="37" customFormat="1" ht="14.25" customHeight="1">
      <c r="A3" s="36"/>
      <c r="B3" s="36" t="s">
        <v>1</v>
      </c>
      <c r="C3" s="36"/>
      <c r="D3" s="36" t="s">
        <v>2</v>
      </c>
      <c r="E3" s="36"/>
      <c r="F3" s="36"/>
      <c r="G3" s="36"/>
      <c r="H3" s="36"/>
      <c r="I3" s="36"/>
    </row>
    <row r="4" spans="1:9" s="37" customFormat="1" ht="14.25" customHeight="1">
      <c r="A4" s="36"/>
      <c r="B4" s="36" t="s">
        <v>3</v>
      </c>
      <c r="C4" s="36"/>
      <c r="D4" s="36" t="s">
        <v>4</v>
      </c>
      <c r="E4" s="36"/>
      <c r="F4" s="36"/>
      <c r="G4" s="36"/>
      <c r="H4" s="36"/>
      <c r="I4" s="36"/>
    </row>
    <row r="5" spans="1:9" ht="21" customHeight="1">
      <c r="A5" s="6" t="s">
        <v>123</v>
      </c>
      <c r="B5" s="7" t="s">
        <v>124</v>
      </c>
      <c r="C5" s="62" t="s">
        <v>125</v>
      </c>
      <c r="D5" s="8"/>
      <c r="E5" s="8"/>
      <c r="F5" s="8"/>
      <c r="G5" s="8"/>
      <c r="H5" s="9"/>
      <c r="I5" s="2"/>
    </row>
    <row r="6" spans="1:9" s="37" customFormat="1" ht="15" customHeight="1">
      <c r="A6" s="38" t="s">
        <v>25</v>
      </c>
      <c r="B6" s="37" t="s">
        <v>25</v>
      </c>
      <c r="H6" s="39"/>
      <c r="I6" s="40"/>
    </row>
    <row r="7" spans="1:9" s="17" customFormat="1" ht="15" customHeight="1">
      <c r="A7" s="54" t="s">
        <v>126</v>
      </c>
      <c r="B7" s="55" t="s">
        <v>127</v>
      </c>
      <c r="C7" s="55" t="s">
        <v>128</v>
      </c>
      <c r="D7" s="55" t="s">
        <v>129</v>
      </c>
      <c r="E7" s="55" t="s">
        <v>130</v>
      </c>
      <c r="F7" s="55" t="s">
        <v>131</v>
      </c>
      <c r="G7" s="55" t="s">
        <v>132</v>
      </c>
      <c r="H7" s="56" t="s">
        <v>133</v>
      </c>
    </row>
    <row r="8" spans="1:9" s="37" customFormat="1" ht="15" customHeight="1">
      <c r="A8" s="41" t="s">
        <v>134</v>
      </c>
      <c r="B8" s="42"/>
      <c r="H8" s="39"/>
    </row>
    <row r="9" spans="1:9" s="37" customFormat="1">
      <c r="A9" s="43" t="s">
        <v>135</v>
      </c>
      <c r="B9" s="42"/>
      <c r="H9" s="39"/>
    </row>
    <row r="10" spans="1:9" s="37" customFormat="1">
      <c r="A10" s="43" t="s">
        <v>136</v>
      </c>
      <c r="B10" s="42"/>
      <c r="H10" s="39"/>
    </row>
    <row r="11" spans="1:9" s="37" customFormat="1">
      <c r="A11" s="43"/>
      <c r="B11" s="42"/>
      <c r="H11" s="39"/>
    </row>
    <row r="12" spans="1:9" s="37" customFormat="1" ht="28.9">
      <c r="A12" s="45" t="s">
        <v>137</v>
      </c>
      <c r="B12" s="42"/>
      <c r="H12" s="39"/>
    </row>
    <row r="13" spans="1:9" s="37" customFormat="1">
      <c r="A13" s="43" t="s">
        <v>135</v>
      </c>
      <c r="B13" s="42"/>
      <c r="H13" s="39"/>
    </row>
    <row r="14" spans="1:9" s="37" customFormat="1">
      <c r="A14" s="43" t="s">
        <v>138</v>
      </c>
      <c r="B14" s="42"/>
      <c r="H14" s="39"/>
    </row>
    <row r="15" spans="1:9" s="37" customFormat="1">
      <c r="A15" s="44" t="s">
        <v>139</v>
      </c>
      <c r="B15" s="42"/>
      <c r="H15" s="39"/>
    </row>
    <row r="16" spans="1:9" s="37" customFormat="1">
      <c r="A16" s="44" t="s">
        <v>140</v>
      </c>
      <c r="B16" s="42"/>
      <c r="H16" s="39"/>
    </row>
    <row r="17" spans="1:8" s="37" customFormat="1">
      <c r="A17" s="44" t="s">
        <v>141</v>
      </c>
      <c r="B17" s="42"/>
      <c r="H17" s="39"/>
    </row>
    <row r="18" spans="1:8" s="37" customFormat="1">
      <c r="A18" s="44" t="s">
        <v>142</v>
      </c>
      <c r="B18" s="42"/>
      <c r="H18" s="39"/>
    </row>
    <row r="19" spans="1:8" s="37" customFormat="1">
      <c r="A19" s="44" t="s">
        <v>143</v>
      </c>
      <c r="B19" s="42"/>
      <c r="H19" s="39"/>
    </row>
    <row r="20" spans="1:8" s="37" customFormat="1">
      <c r="A20" s="43" t="s">
        <v>144</v>
      </c>
      <c r="B20" s="42"/>
      <c r="H20" s="39"/>
    </row>
    <row r="21" spans="1:8" s="37" customFormat="1">
      <c r="A21" s="43"/>
      <c r="B21" s="42"/>
      <c r="H21" s="39"/>
    </row>
    <row r="22" spans="1:8" s="37" customFormat="1">
      <c r="A22" s="41" t="s">
        <v>145</v>
      </c>
      <c r="B22" s="42"/>
      <c r="H22" s="39"/>
    </row>
    <row r="23" spans="1:8" s="37" customFormat="1">
      <c r="A23" s="43" t="s">
        <v>146</v>
      </c>
      <c r="B23" s="42"/>
      <c r="H23" s="39"/>
    </row>
    <row r="24" spans="1:8" s="37" customFormat="1">
      <c r="A24" s="43" t="s">
        <v>147</v>
      </c>
      <c r="B24" s="42"/>
      <c r="H24" s="39"/>
    </row>
    <row r="25" spans="1:8" s="37" customFormat="1">
      <c r="A25" s="43" t="s">
        <v>148</v>
      </c>
      <c r="B25" s="42"/>
      <c r="H25" s="39"/>
    </row>
    <row r="26" spans="1:8" s="37" customFormat="1">
      <c r="A26" s="43"/>
      <c r="B26" s="42"/>
      <c r="H26" s="39"/>
    </row>
    <row r="27" spans="1:8" s="37" customFormat="1">
      <c r="A27" s="43"/>
      <c r="B27" s="42"/>
      <c r="H27" s="39"/>
    </row>
    <row r="28" spans="1:8" s="37" customFormat="1">
      <c r="A28" s="43"/>
      <c r="B28" s="42"/>
      <c r="H28" s="39"/>
    </row>
    <row r="29" spans="1:8" s="37" customFormat="1" ht="28.9">
      <c r="A29" s="45" t="s">
        <v>149</v>
      </c>
      <c r="B29" s="42"/>
      <c r="H29" s="39"/>
    </row>
    <row r="30" spans="1:8" s="37" customFormat="1">
      <c r="A30" s="43" t="s">
        <v>135</v>
      </c>
      <c r="B30" s="42"/>
      <c r="H30" s="39"/>
    </row>
    <row r="31" spans="1:8" s="37" customFormat="1">
      <c r="A31" s="43" t="s">
        <v>150</v>
      </c>
      <c r="B31" s="42"/>
      <c r="H31" s="39"/>
    </row>
    <row r="32" spans="1:8" s="37" customFormat="1">
      <c r="A32" s="43" t="s">
        <v>151</v>
      </c>
      <c r="B32" s="42"/>
      <c r="H32" s="39"/>
    </row>
    <row r="33" spans="1:8" s="37" customFormat="1">
      <c r="A33" s="43" t="s">
        <v>152</v>
      </c>
      <c r="B33" s="42"/>
      <c r="H33" s="39"/>
    </row>
    <row r="34" spans="1:8" s="37" customFormat="1">
      <c r="A34" s="43" t="s">
        <v>153</v>
      </c>
      <c r="B34" s="42"/>
      <c r="H34" s="39"/>
    </row>
    <row r="35" spans="1:8" s="37" customFormat="1">
      <c r="A35" s="43"/>
      <c r="B35" s="42"/>
      <c r="H35" s="39"/>
    </row>
    <row r="36" spans="1:8" s="37" customFormat="1">
      <c r="A36" s="43"/>
      <c r="B36" s="42"/>
      <c r="H36" s="39"/>
    </row>
    <row r="37" spans="1:8" s="37" customFormat="1">
      <c r="A37" s="43"/>
      <c r="B37" s="42"/>
      <c r="H37" s="39"/>
    </row>
    <row r="38" spans="1:8" s="37" customFormat="1" ht="28.9">
      <c r="A38" s="46" t="s">
        <v>154</v>
      </c>
      <c r="B38" s="42"/>
      <c r="H38" s="39"/>
    </row>
    <row r="39" spans="1:8" s="37" customFormat="1">
      <c r="A39" s="44" t="s">
        <v>155</v>
      </c>
      <c r="B39" s="42"/>
      <c r="H39" s="39"/>
    </row>
    <row r="40" spans="1:8" s="37" customFormat="1">
      <c r="A40" s="44" t="s">
        <v>156</v>
      </c>
      <c r="B40" s="42"/>
      <c r="H40" s="39"/>
    </row>
    <row r="41" spans="1:8" s="37" customFormat="1">
      <c r="A41" s="44" t="s">
        <v>157</v>
      </c>
      <c r="B41" s="42"/>
      <c r="H41" s="39"/>
    </row>
    <row r="42" spans="1:8" s="37" customFormat="1">
      <c r="A42" s="43" t="s">
        <v>158</v>
      </c>
      <c r="B42" s="42"/>
      <c r="H42" s="39"/>
    </row>
    <row r="43" spans="1:8" s="37" customFormat="1">
      <c r="A43" s="43" t="s">
        <v>159</v>
      </c>
      <c r="B43" s="42"/>
      <c r="H43" s="39"/>
    </row>
    <row r="44" spans="1:8" s="37" customFormat="1">
      <c r="A44" s="43"/>
      <c r="B44" s="42"/>
      <c r="H44" s="39"/>
    </row>
    <row r="45" spans="1:8" s="17" customFormat="1" ht="15" thickBot="1">
      <c r="A45" s="51" t="s">
        <v>160</v>
      </c>
      <c r="B45" s="52">
        <f>SUBTOTAL(109,Table2[Total expenditure])</f>
        <v>0</v>
      </c>
      <c r="C45" s="52">
        <f>SUBTOTAL(109,Table2[Non Core Expenditure])</f>
        <v>0</v>
      </c>
      <c r="D45" s="52">
        <f>SUBTOTAL(109,Table2[Total Core Expenditure])</f>
        <v>0</v>
      </c>
      <c r="E45" s="52">
        <f>SUBTOTAL(109,Table2[Total UK Core Expenditure])</f>
        <v>0</v>
      </c>
      <c r="F45" s="52">
        <f>SUM(Table2[Total Non UK Core Expenditure])</f>
        <v>0</v>
      </c>
      <c r="G45" s="52">
        <f>SUM(Table2[[Apportionment basis ]])</f>
        <v>0</v>
      </c>
      <c r="H45" s="53"/>
    </row>
    <row r="46" spans="1:8" s="37" customFormat="1">
      <c r="A46" s="43" t="s">
        <v>161</v>
      </c>
      <c r="B46" s="47"/>
      <c r="E46" s="48"/>
      <c r="H46" s="39"/>
    </row>
    <row r="47" spans="1:8" s="17" customFormat="1">
      <c r="A47" s="49" t="s">
        <v>160</v>
      </c>
      <c r="B47" s="50">
        <f>Table2[[#Totals],[Total expenditure]]-B46</f>
        <v>0</v>
      </c>
      <c r="C47" s="50">
        <f>Table2[[#Totals],[Non Core Expenditure]]-C46</f>
        <v>0</v>
      </c>
      <c r="D47" s="50">
        <f>Table2[[#Totals],[Total Core Expenditure]]-D46</f>
        <v>0</v>
      </c>
      <c r="E47" s="50">
        <f>Table2[[#Totals],[Total UK Core Expenditure]]-E46</f>
        <v>0</v>
      </c>
      <c r="F47" s="50">
        <f>Table2[[#Totals],[Total Non UK Core Expenditure]]-F46</f>
        <v>0</v>
      </c>
      <c r="G47" s="50">
        <f>Table2[[#Totals],[Apportionment basis ]]-G46</f>
        <v>0</v>
      </c>
      <c r="H47" s="50"/>
    </row>
    <row r="48" spans="1:8">
      <c r="A48" t="s">
        <v>162</v>
      </c>
    </row>
    <row r="49" spans="1:1">
      <c r="A49" t="s">
        <v>163</v>
      </c>
    </row>
    <row r="50" spans="1:1">
      <c r="A50" t="s">
        <v>164</v>
      </c>
    </row>
    <row r="105" spans="1:1">
      <c r="A105" s="1"/>
    </row>
  </sheetData>
  <sheetProtection password="F86F" sheet="1" objects="1" scenarios="1" insertColumns="0" insertRows="0"/>
  <conditionalFormatting sqref="B45">
    <cfRule type="cellIs" dxfId="25" priority="2" operator="notEqual">
      <formula>$B$1</formula>
    </cfRule>
  </conditionalFormatting>
  <conditionalFormatting sqref="D45">
    <cfRule type="cellIs" dxfId="24" priority="1" operator="notEqual">
      <formula>$E$1</formula>
    </cfRule>
  </conditionalFormatting>
  <hyperlinks>
    <hyperlink ref="C5" r:id="rId1" xr:uid="{00000000-0004-0000-0300-000000000000}"/>
  </hyperlinks>
  <pageMargins left="0.7" right="0.7" top="0.75" bottom="0.75" header="0.3" footer="0.3"/>
  <pageSetup paperSize="9" orientation="portrait" r:id="rId2"/>
  <headerFooter>
    <oddFooter>&amp;C&amp;1#&amp;"Calibri"&amp;10&amp;K000000OFFICIAL</oddFooter>
  </headerFooter>
  <drawing r:id="rId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7058508a-d375-4a1e-a567-7dd1bee321db">
      <UserInfo>
        <DisplayName>Blagan, Kelly (WMBC Assets)</DisplayName>
        <AccountId>218</AccountId>
        <AccountType/>
      </UserInfo>
      <UserInfo>
        <DisplayName>Mayat, Muhammad (FIS Individuals and Businesses)</DisplayName>
        <AccountId>4372</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50E8E2BB23E2A4AA4EA2615525F2B5A" ma:contentTypeVersion="7" ma:contentTypeDescription="Create a new document." ma:contentTypeScope="" ma:versionID="196d710fa02d7b8454006001c59ff208">
  <xsd:schema xmlns:xsd="http://www.w3.org/2001/XMLSchema" xmlns:xs="http://www.w3.org/2001/XMLSchema" xmlns:p="http://schemas.microsoft.com/office/2006/metadata/properties" xmlns:ns2="2e4bfe8b-ef84-4e47-853e-31313f64a53a" xmlns:ns3="7058508a-d375-4a1e-a567-7dd1bee321db" targetNamespace="http://schemas.microsoft.com/office/2006/metadata/properties" ma:root="true" ma:fieldsID="2dd5f73807ecc01be09f0551dd16e5ff" ns2:_="" ns3:_="">
    <xsd:import namespace="2e4bfe8b-ef84-4e47-853e-31313f64a53a"/>
    <xsd:import namespace="7058508a-d375-4a1e-a567-7dd1bee321d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4bfe8b-ef84-4e47-853e-31313f64a5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58508a-d375-4a1e-a567-7dd1bee321d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1F2003-62A8-4542-969F-A4360CDACCDD}"/>
</file>

<file path=customXml/itemProps2.xml><?xml version="1.0" encoding="utf-8"?>
<ds:datastoreItem xmlns:ds="http://schemas.openxmlformats.org/officeDocument/2006/customXml" ds:itemID="{3E528370-52D7-465D-AC3B-2255C11AB771}"/>
</file>

<file path=customXml/itemProps3.xml><?xml version="1.0" encoding="utf-8"?>
<ds:datastoreItem xmlns:ds="http://schemas.openxmlformats.org/officeDocument/2006/customXml" ds:itemID="{356B0A03-E7B7-4873-A132-308FAB042839}"/>
</file>

<file path=docProps/app.xml><?xml version="1.0" encoding="utf-8"?>
<Properties xmlns="http://schemas.openxmlformats.org/officeDocument/2006/extended-properties" xmlns:vt="http://schemas.openxmlformats.org/officeDocument/2006/docPropsVTypes">
  <Application>Microsoft Excel Online</Application>
  <Manager/>
  <Company>HM Revenue and Customs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Atkins</dc:creator>
  <cp:keywords/>
  <dc:description/>
  <cp:lastModifiedBy>Williams, Alice (COD TSP - CS&amp;TD)</cp:lastModifiedBy>
  <cp:revision/>
  <dcterms:created xsi:type="dcterms:W3CDTF">2017-06-16T09:27:03Z</dcterms:created>
  <dcterms:modified xsi:type="dcterms:W3CDTF">2023-12-15T15:26:37Z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0x010100350E8E2BB23E2A4AA4EA2615525F2B5A</vt:lpwstr>
  </property>
  <property fmtid="{D5CDD505-2E9C-101B-9397-08002B2CF9AE}" pid="3" name="Order">
    <vt:r8>8600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SIP_Label_f9af038e-07b4-4369-a678-c835687cb272_Enabled">
    <vt:lpwstr>true</vt:lpwstr>
  </property>
  <property fmtid="{D5CDD505-2E9C-101B-9397-08002B2CF9AE}" pid="11" name="MSIP_Label_f9af038e-07b4-4369-a678-c835687cb272_SetDate">
    <vt:lpwstr>2021-10-22T11:49:04Z</vt:lpwstr>
  </property>
  <property fmtid="{D5CDD505-2E9C-101B-9397-08002B2CF9AE}" pid="12" name="MSIP_Label_f9af038e-07b4-4369-a678-c835687cb272_Method">
    <vt:lpwstr>Standard</vt:lpwstr>
  </property>
  <property fmtid="{D5CDD505-2E9C-101B-9397-08002B2CF9AE}" pid="13" name="MSIP_Label_f9af038e-07b4-4369-a678-c835687cb272_Name">
    <vt:lpwstr>OFFICIAL</vt:lpwstr>
  </property>
  <property fmtid="{D5CDD505-2E9C-101B-9397-08002B2CF9AE}" pid="14" name="MSIP_Label_f9af038e-07b4-4369-a678-c835687cb272_SiteId">
    <vt:lpwstr>ac52f73c-fd1a-4a9a-8e7a-4a248f3139e1</vt:lpwstr>
  </property>
  <property fmtid="{D5CDD505-2E9C-101B-9397-08002B2CF9AE}" pid="15" name="MSIP_Label_f9af038e-07b4-4369-a678-c835687cb272_ActionId">
    <vt:lpwstr>5b4e9929-3036-4258-805d-2208229bafcf</vt:lpwstr>
  </property>
  <property fmtid="{D5CDD505-2E9C-101B-9397-08002B2CF9AE}" pid="16" name="MSIP_Label_f9af038e-07b4-4369-a678-c835687cb272_ContentBits">
    <vt:lpwstr>2</vt:lpwstr>
  </property>
  <property fmtid="{D5CDD505-2E9C-101B-9397-08002B2CF9AE}" pid="17" name="MediaServiceImageTags">
    <vt:lpwstr/>
  </property>
</Properties>
</file>