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18"/>
  <workbookPr codeName="ThisWorkbook"/>
  <mc:AlternateContent xmlns:mc="http://schemas.openxmlformats.org/markup-compatibility/2006">
    <mc:Choice Requires="x15">
      <x15ac:absPath xmlns:x15ac="http://schemas.microsoft.com/office/spreadsheetml/2010/11/ac" url="https://hmrc.sharepoint.com/teams/GRP045522341/Shared Documents/Growth Creative Reliefs/Support templates/Breakdown &amp; Comp stencils/"/>
    </mc:Choice>
  </mc:AlternateContent>
  <xr:revisionPtr revIDLastSave="471" documentId="8_{EC0DECE7-CD76-4DDB-AFCA-5321B1675D8C}" xr6:coauthVersionLast="47" xr6:coauthVersionMax="47" xr10:uidLastSave="{F4CB9101-AB7E-43B0-BD4C-4901EF29DE44}"/>
  <bookViews>
    <workbookView xWindow="28680" yWindow="-120" windowWidth="29040" windowHeight="15840" firstSheet="1" activeTab="1" xr2:uid="{00000000-000D-0000-FFFF-FFFF00000000}"/>
  </bookViews>
  <sheets>
    <sheet name="Theatre Tax Relief Stencil" sheetId="2" r:id="rId1"/>
    <sheet name="Theatre TR Computation Stencil" sheetId="7" r:id="rId2"/>
    <sheet name="Theatre Expenditure Breakdown" sheetId="1" r:id="rId3"/>
  </sheets>
  <definedNames>
    <definedName name="_xlnm._FilterDatabase" localSheetId="2" hidden="1">'Theatre Expenditure Breakdown'!#REF!</definedName>
    <definedName name="Conditions" localSheetId="1">'Theatre Expenditure Breakdown'!#REF!</definedName>
    <definedName name="Conditions">'Theatre Expenditure Breakdown'!#REF!</definedName>
    <definedName name="_xlnm.Print_Area" localSheetId="2">'Theatre Expenditure Breakdown'!$A$1:$H$47</definedName>
    <definedName name="_xlnm.Print_Area" localSheetId="0">'Theatre Tax Relief Stencil'!$A$1:$E$10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7" l="1"/>
  <c r="F14" i="7"/>
  <c r="G14" i="7"/>
  <c r="H14" i="7"/>
  <c r="E14" i="7"/>
  <c r="D23" i="7"/>
  <c r="E23" i="7"/>
  <c r="G44" i="7"/>
  <c r="G47" i="7" s="1"/>
  <c r="F44" i="7"/>
  <c r="F47" i="7" s="1"/>
  <c r="H44" i="7"/>
  <c r="H47" i="7" s="1"/>
  <c r="H45" i="7"/>
  <c r="G45" i="7"/>
  <c r="F45" i="7"/>
  <c r="H46" i="7"/>
  <c r="G46" i="7"/>
  <c r="F46" i="7"/>
  <c r="E46" i="7"/>
  <c r="D46" i="7"/>
  <c r="E45" i="7"/>
  <c r="E44" i="7"/>
  <c r="E47" i="7" s="1"/>
  <c r="D44" i="7"/>
  <c r="D47" i="7" s="1"/>
  <c r="D45" i="7" l="1"/>
  <c r="D13" i="7" l="1"/>
  <c r="E12" i="7" s="1"/>
  <c r="D14" i="7"/>
  <c r="D16" i="7" s="1"/>
  <c r="E15" i="7" s="1"/>
  <c r="D29" i="7"/>
  <c r="E24" i="7"/>
  <c r="E25" i="7" s="1"/>
  <c r="F23" i="7"/>
  <c r="F24" i="7" s="1"/>
  <c r="F25" i="7" s="1"/>
  <c r="G23" i="7"/>
  <c r="G24" i="7" s="1"/>
  <c r="G25" i="7" s="1"/>
  <c r="H23" i="7"/>
  <c r="H29" i="7" s="1"/>
  <c r="E33" i="7"/>
  <c r="E34" i="7" s="1"/>
  <c r="F33" i="7"/>
  <c r="F34" i="7" s="1"/>
  <c r="G33" i="7"/>
  <c r="G34" i="7" s="1"/>
  <c r="H33" i="7"/>
  <c r="H34" i="7" s="1"/>
  <c r="D34" i="7"/>
  <c r="D36" i="7"/>
  <c r="D38" i="7" s="1"/>
  <c r="E36" i="7"/>
  <c r="F37" i="7" s="1"/>
  <c r="F36" i="7"/>
  <c r="G36" i="7"/>
  <c r="H37" i="7" s="1"/>
  <c r="H36" i="7"/>
  <c r="F41" i="7"/>
  <c r="G41" i="7" s="1"/>
  <c r="H41" i="7" s="1"/>
  <c r="E13" i="7" l="1"/>
  <c r="F12" i="7" s="1"/>
  <c r="F13" i="7" s="1"/>
  <c r="H38" i="7"/>
  <c r="E37" i="7"/>
  <c r="E38" i="7" s="1"/>
  <c r="E29" i="7"/>
  <c r="F30" i="7" s="1"/>
  <c r="E30" i="7"/>
  <c r="D31" i="7"/>
  <c r="D35" i="7" s="1"/>
  <c r="H24" i="7"/>
  <c r="H25" i="7" s="1"/>
  <c r="F38" i="7"/>
  <c r="D24" i="7"/>
  <c r="D25" i="7" s="1"/>
  <c r="D27" i="7" s="1"/>
  <c r="F26" i="7"/>
  <c r="F27" i="7" s="1"/>
  <c r="E16" i="7"/>
  <c r="F15" i="7" s="1"/>
  <c r="G26" i="7"/>
  <c r="H26" i="7"/>
  <c r="G27" i="7"/>
  <c r="D18" i="7"/>
  <c r="G37" i="7"/>
  <c r="G38" i="7" s="1"/>
  <c r="G29" i="7"/>
  <c r="F29" i="7"/>
  <c r="H27" i="7" l="1"/>
  <c r="E31" i="7"/>
  <c r="E35" i="7" s="1"/>
  <c r="E26" i="7"/>
  <c r="E27" i="7" s="1"/>
  <c r="E18" i="7"/>
  <c r="G30" i="7"/>
  <c r="G31" i="7" s="1"/>
  <c r="G35" i="7" s="1"/>
  <c r="F31" i="7"/>
  <c r="F35" i="7" s="1"/>
  <c r="D28" i="7"/>
  <c r="D40" i="7" s="1"/>
  <c r="D42" i="7" s="1"/>
  <c r="H30" i="7"/>
  <c r="H31" i="7" s="1"/>
  <c r="H35" i="7" s="1"/>
  <c r="G12" i="7"/>
  <c r="G13" i="7" s="1"/>
  <c r="E28" i="7" l="1"/>
  <c r="E40" i="7" s="1"/>
  <c r="E42" i="7" s="1"/>
  <c r="H12" i="7"/>
  <c r="H13" i="7" s="1"/>
  <c r="F16" i="7"/>
  <c r="F18" i="7" s="1"/>
  <c r="F28" i="7" s="1"/>
  <c r="F40" i="7" s="1"/>
  <c r="F42" i="7" s="1"/>
  <c r="G15" i="7" l="1"/>
  <c r="G16" i="7" l="1"/>
  <c r="G18" i="7" s="1"/>
  <c r="G28" i="7" s="1"/>
  <c r="G40" i="7" s="1"/>
  <c r="G42" i="7" s="1"/>
  <c r="H15" i="7" l="1"/>
  <c r="H16" i="7" s="1"/>
  <c r="H18" i="7" s="1"/>
  <c r="H28" i="7" s="1"/>
  <c r="H40" i="7" s="1"/>
  <c r="H42" i="7" s="1"/>
  <c r="F44" i="1"/>
  <c r="G44" i="1"/>
  <c r="B44" i="1" l="1"/>
  <c r="B46" i="1" s="1"/>
  <c r="C44" i="1"/>
  <c r="C46" i="1" s="1"/>
  <c r="D44" i="1"/>
  <c r="E44" i="1"/>
  <c r="E46" i="1" s="1"/>
  <c r="F46" i="1"/>
  <c r="G46" i="1"/>
  <c r="D46" i="1" l="1"/>
  <c r="B1" i="1"/>
  <c r="E1" i="1"/>
</calcChain>
</file>

<file path=xl/sharedStrings.xml><?xml version="1.0" encoding="utf-8"?>
<sst xmlns="http://schemas.openxmlformats.org/spreadsheetml/2006/main" count="204" uniqueCount="192">
  <si>
    <t>Theatre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</si>
  <si>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</si>
  <si>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</si>
  <si>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</si>
  <si>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</si>
  <si>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</si>
  <si>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</si>
  <si>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</si>
  <si>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</si>
  <si>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</si>
  <si>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</si>
  <si>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Please see https://www.gov.uk/guidance/corporation-tax-creative-industry-tax-reliefs for further guidance</t>
  </si>
  <si>
    <t>Theatrical Production Company</t>
  </si>
  <si>
    <t xml:space="preserve">M6 Theatre Company					
</t>
  </si>
  <si>
    <t>Theatrical Production</t>
  </si>
  <si>
    <t>Touring Or Non-touring Production</t>
  </si>
  <si>
    <t>Accounting period start date</t>
  </si>
  <si>
    <t>Accounting period end (APE)</t>
  </si>
  <si>
    <t>Production Phase Start Date (required for additional relief claim)</t>
  </si>
  <si>
    <t>Core expenditure excludes amounts unapid within 4 months of the APE</t>
  </si>
  <si>
    <t>Period 1</t>
  </si>
  <si>
    <t>Period 2</t>
  </si>
  <si>
    <t>Period 3</t>
  </si>
  <si>
    <t>Period 4</t>
  </si>
  <si>
    <t>Period 5</t>
  </si>
  <si>
    <t>Ref</t>
  </si>
  <si>
    <t>Computation of taxable profits and theatre tax relief</t>
  </si>
  <si>
    <t>£</t>
  </si>
  <si>
    <t>Notes</t>
  </si>
  <si>
    <t>Taxable profit before
additional deduction</t>
  </si>
  <si>
    <t>TP1</t>
  </si>
  <si>
    <t>Estimated total income from the theatrical production</t>
  </si>
  <si>
    <t>TP2</t>
  </si>
  <si>
    <t>Estimated total cost of the theatrical production</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</si>
  <si>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</si>
  <si>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</si>
  <si>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</si>
  <si>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</si>
  <si>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</si>
  <si>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</si>
  <si>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</si>
  <si>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</si>
  <si>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</si>
  <si>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</si>
  <si>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</si>
  <si>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</si>
  <si>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</si>
  <si>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</si>
  <si>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</si>
  <si>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</si>
  <si>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</si>
  <si>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</si>
  <si>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</si>
  <si>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</si>
  <si>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</si>
  <si>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</si>
  <si>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</si>
  <si>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</si>
  <si>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</si>
  <si>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or EEA core expenditure</t>
  </si>
  <si>
    <t>AD3</t>
  </si>
  <si>
    <t>Uk or EEA core expenditure incurred to date</t>
  </si>
  <si>
    <t>AD4</t>
  </si>
  <si>
    <t>Non-UK or EEA core expenditure incurred to date</t>
  </si>
  <si>
    <t>AD5</t>
  </si>
  <si>
    <t>Total core expenditure incurred to date</t>
  </si>
  <si>
    <t>AD3 plus AD4</t>
  </si>
  <si>
    <t>AD6</t>
  </si>
  <si>
    <t>80% of total core expenditure incurred to date</t>
  </si>
  <si>
    <t>AD5 multipled by 80%</t>
  </si>
  <si>
    <t>AD7</t>
  </si>
  <si>
    <t>Enhanceable expenditure incurred to date</t>
  </si>
  <si>
    <t>Lesser of AD3 and AD6</t>
  </si>
  <si>
    <t>AD8</t>
  </si>
  <si>
    <t>Enhanceable expenditure incurred at end of previous period</t>
  </si>
  <si>
    <t>AD9</t>
  </si>
  <si>
    <t>Additional deduction</t>
  </si>
  <si>
    <t>AD7 minus AD8</t>
  </si>
  <si>
    <t>AD10</t>
  </si>
  <si>
    <t>Profit/loss of current period (after additional deduction)</t>
  </si>
  <si>
    <t>TP10 minus AD9; if loss enter as minus figure</t>
  </si>
  <si>
    <t>Totals for current period</t>
  </si>
  <si>
    <t>CP1</t>
  </si>
  <si>
    <t>CP2</t>
  </si>
  <si>
    <t>Total core expenditure at end of previous period</t>
  </si>
  <si>
    <t>CP3</t>
  </si>
  <si>
    <t>Core expenditure brought into account for current period</t>
  </si>
  <si>
    <t>CP1 minus CP2</t>
  </si>
  <si>
    <t>CP4</t>
  </si>
  <si>
    <t>Total non-core expenditure incurred to date</t>
  </si>
  <si>
    <t>CP5</t>
  </si>
  <si>
    <t>Total non-core expenditure at end of previous period</t>
  </si>
  <si>
    <t>CP6</t>
  </si>
  <si>
    <t>Non-core expenditure brought into account for current period</t>
  </si>
  <si>
    <t>CP4 minus CP5</t>
  </si>
  <si>
    <t>CP7</t>
  </si>
  <si>
    <t>Total expenditure brought into account for current period</t>
  </si>
  <si>
    <t>CP3 plus CP6</t>
  </si>
  <si>
    <t>CP8</t>
  </si>
  <si>
    <t>UK or EEA core expenditure incurred to date</t>
  </si>
  <si>
    <t>CP9</t>
  </si>
  <si>
    <t>UK or EEA core expenditure at end of previous period</t>
  </si>
  <si>
    <t>CP10</t>
  </si>
  <si>
    <t>UK or EEA core expenditure brought into account for current period</t>
  </si>
  <si>
    <t>CP8 minus CP9</t>
  </si>
  <si>
    <t>Tax Credit</t>
  </si>
  <si>
    <t>TC1</t>
  </si>
  <si>
    <t>Relevant unused loss brought forward</t>
  </si>
  <si>
    <t>Enter as minus figure</t>
  </si>
  <si>
    <t>TC2</t>
  </si>
  <si>
    <t>Available loss before surrender</t>
  </si>
  <si>
    <t>(AD10 plus TC1) or nil, if result is not a minus figure</t>
  </si>
  <si>
    <t>TC3</t>
  </si>
  <si>
    <t>Total amount previously surrendered</t>
  </si>
  <si>
    <t>TC4</t>
  </si>
  <si>
    <t>Surrenderable loss</t>
  </si>
  <si>
    <t>Lesser of (AD7 minus TC3) and TC2, ignoring minus sign</t>
  </si>
  <si>
    <t>TC5</t>
  </si>
  <si>
    <t>Loss surrendered</t>
  </si>
  <si>
    <t>Up to a maximum of TC4; enter as positive figure</t>
  </si>
  <si>
    <t>TC6.1</t>
  </si>
  <si>
    <t>Theatre tax credit Production start date before 27/10/2021</t>
  </si>
  <si>
    <t>25% of TC5 if Touring production, otherwise 20% of TC5</t>
  </si>
  <si>
    <t>TC6.2</t>
  </si>
  <si>
    <t>Theatre tax credit Productions between 27/10/21 and 31/03/2025</t>
  </si>
  <si>
    <t>50% of TC5 if Touring production, otherwise 45% of TC5</t>
  </si>
  <si>
    <t>TC6.3</t>
  </si>
  <si>
    <t>Theatre tax credit All productions from 01/04/25</t>
  </si>
  <si>
    <t>45% of TC5 if Touring production, otherwise 40% of TC5</t>
  </si>
  <si>
    <t>TC6.4</t>
  </si>
  <si>
    <t>Claimable Tax Credit</t>
  </si>
  <si>
    <t>Rate Based on Productions start date</t>
  </si>
  <si>
    <t>NB 1</t>
  </si>
  <si>
    <t>You can find more information regarding how to calculate the relief here https://www.gov.uk/hmrc-internal-manuals/theatre-tax-relief/ttr55000</t>
  </si>
  <si>
    <t>NB 2</t>
  </si>
  <si>
    <t>If your accounting period straddles 27/10/2021 or 01/04/2025, you should treat it as two notional accounting periods in this spreadsheet: the first up to that date and the second from that date.</t>
  </si>
  <si>
    <t>You should apportion expenditure between the two notional periods.</t>
  </si>
  <si>
    <t>NB 3</t>
  </si>
  <si>
    <t>If your company has unpaid amounts brought forward, they must receive tax credit at the rate that applied in the accounting period in which they were incurred. You may have to calculate this separately.</t>
  </si>
  <si>
    <t xml:space="preserve">TTR &amp; MGETR  </t>
  </si>
  <si>
    <t>Touring</t>
  </si>
  <si>
    <t>None Touring</t>
  </si>
  <si>
    <t>production phase date</t>
  </si>
  <si>
    <t>Accoutning Period</t>
  </si>
  <si>
    <t>Onward</t>
  </si>
  <si>
    <t>OTR</t>
  </si>
  <si>
    <t>Theatre Tax Relief Expenditure Breakdown Stencil</t>
  </si>
  <si>
    <t>Rehearsal Period</t>
  </si>
  <si>
    <t>Number of Touring venues</t>
  </si>
  <si>
    <t>Curtain up/Release date</t>
  </si>
  <si>
    <t xml:space="preserve">Number of Performances </t>
  </si>
  <si>
    <t>Total Income</t>
  </si>
  <si>
    <t>Income of which is a State Aid</t>
  </si>
  <si>
    <t>You can find more information regarding core expenditure here https://www.gov.uk/hmrc-internal-manuals/theatre-tax-relief/ttr50010</t>
  </si>
  <si>
    <t>Expenditure</t>
  </si>
  <si>
    <t>Total expenditure</t>
  </si>
  <si>
    <t>Non Core Expenditure</t>
  </si>
  <si>
    <t>Total Core Expenditure</t>
  </si>
  <si>
    <t>Total UK/EEA Core Expenditure</t>
  </si>
  <si>
    <t>Total Non UK/EEA Core Expenditure</t>
  </si>
  <si>
    <t xml:space="preserve">Apportionment basis </t>
  </si>
  <si>
    <t>Comments</t>
  </si>
  <si>
    <t>Development Stage- Pre Green Light</t>
  </si>
  <si>
    <t>Examples include:</t>
  </si>
  <si>
    <t>Script</t>
  </si>
  <si>
    <t>Pre production/Rehearsal Stage</t>
  </si>
  <si>
    <t>Director</t>
  </si>
  <si>
    <t>Cast (rehearsal period for Theatre and orchestra)</t>
  </si>
  <si>
    <t>Art work</t>
  </si>
  <si>
    <t>Cheographer</t>
  </si>
  <si>
    <t>Stage</t>
  </si>
  <si>
    <t>Costumes</t>
  </si>
  <si>
    <t>Rehearsal Room Costs</t>
  </si>
  <si>
    <t>Running Phase - Normally considered Non Core Expenditure</t>
  </si>
  <si>
    <t>cast - running</t>
  </si>
  <si>
    <t>Ongoing Stage costs</t>
  </si>
  <si>
    <t>Theatre Cost</t>
  </si>
  <si>
    <t>Tour Booking</t>
  </si>
  <si>
    <t xml:space="preserve">Tour Travel </t>
  </si>
  <si>
    <t>Gifts</t>
  </si>
  <si>
    <t>Entertainment</t>
  </si>
  <si>
    <t>The following items are normally considered non core expenditure. Please provide comments otherwise</t>
  </si>
  <si>
    <t>Marketing</t>
  </si>
  <si>
    <t>Distribution</t>
  </si>
  <si>
    <t>Financing</t>
  </si>
  <si>
    <t>Publicity</t>
  </si>
  <si>
    <t>Accountancy - Making the claim and filing the return</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</si>
  <si>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</si>
  <si>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</si>
  <si>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</si>
  <si>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EEA Core + Total Non EEA Core Expenditure</t>
  </si>
  <si>
    <t>NB: Expenditure not paid within 4 months of the accounting period end cannot be included in the claim.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</si>
</sst>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sz val="11"/>
      <color theme="1"/>
      <name val="Arial"/>
      <family val="2"/>
    </font>
    <font>
      <u/>
      <sz val="11"/>
      <color theme="10"/>
      <name val="Calibri"/>
      <family val="2"/>
      <scheme val="minor"/>
    </font>
    <font>
      <sz val="12"/>
      <color theme="1"/>
      <name val="Calibri"/>
      <family val="2"/>
      <scheme val="minor"/>
    </font>
    <font>
      <sz val="12"/>
      <color rgb="FFFF0000"/>
      <name val="Calibri"/>
      <family val="2"/>
      <scheme val="minor"/>
    </font>
    <font>
      <u/>
      <sz val="12"/>
      <color theme="1"/>
      <name val="Calibri"/>
      <family val="2"/>
      <scheme val="minor"/>
    </font>
    <font>
      <u/>
      <sz val="12"/>
      <color rgb="FF0070C0"/>
      <name val="Calibri"/>
      <family val="2"/>
      <scheme val="minor"/>
    </font>
    <font>
      <u/>
      <sz val="12"/>
      <color theme="10"/>
      <name val="Calibri"/>
      <family val="2"/>
      <scheme val="minor"/>
    </font>
    <font>
      <sz val="12"/>
      <name val="Calibri"/>
      <family val="2"/>
      <scheme val="minor"/>
    </font>
    <font>
      <b/>
      <sz val="12"/>
      <color theme="1"/>
      <name val="Calibri"/>
      <family val="2"/>
      <scheme val="minor"/>
    </font>
    <font>
      <b/>
      <sz val="12"/>
      <name val="Calibri"/>
      <family val="2"/>
      <scheme val="minor"/>
    </font>
    <font>
      <b/>
      <u/>
      <sz val="12"/>
      <name val="Calibri"/>
      <family val="2"/>
      <scheme val="minor"/>
    </font>
    <font>
      <sz val="8"/>
      <color theme="1"/>
      <name val="Arial"/>
      <family val="2"/>
    </font>
    <font>
      <sz val="8"/>
      <color rgb="FF000000"/>
      <name val="Arial"/>
      <family val="2"/>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E2EFDA"/>
        <bgColor rgb="FF000000"/>
      </patternFill>
    </fill>
    <fill>
      <patternFill patternType="solid">
        <fgColor rgb="FFC6E0B4"/>
        <bgColor rgb="FF000000"/>
      </patternFill>
    </fill>
  </fills>
  <borders count="41">
    <border>
      <left/>
      <right/>
      <top/>
      <bottom/>
      <diagonal/>
    </border>
    <border>
      <left style="thin">
        <color theme="4" tint="0.39997558519241921"/>
      </left>
      <right/>
      <top style="thin">
        <color theme="4" tint="0.39997558519241921"/>
      </top>
      <bottom style="thin">
        <color theme="4" tint="0.3999755851924192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auto="1"/>
      </left>
      <right style="medium">
        <color indexed="64"/>
      </right>
      <top/>
      <bottom style="thin">
        <color auto="1"/>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auto="1"/>
      </right>
      <top style="thin">
        <color auto="1"/>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auto="1"/>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48">
    <xf numFmtId="0" fontId="0" fillId="0" borderId="0" xfId="0"/>
    <xf numFmtId="0" fontId="0" fillId="0" borderId="0" xfId="0" applyAlignment="1">
      <alignment horizontal="center"/>
    </xf>
    <xf numFmtId="0" fontId="1" fillId="0" borderId="0" xfId="0" applyFont="1"/>
    <xf numFmtId="0" fontId="0" fillId="2" borderId="0" xfId="0" applyFill="1"/>
    <xf numFmtId="0" fontId="0" fillId="2" borderId="0" xfId="0" applyFill="1" applyAlignment="1">
      <alignment horizontal="center"/>
    </xf>
    <xf numFmtId="14" fontId="0" fillId="2" borderId="0" xfId="0" applyNumberFormat="1" applyFill="1"/>
    <xf numFmtId="0" fontId="3" fillId="3" borderId="6" xfId="0" applyFont="1" applyFill="1" applyBorder="1"/>
    <xf numFmtId="0" fontId="3" fillId="4" borderId="0" xfId="0" applyFont="1" applyFill="1" applyAlignment="1" applyProtection="1">
      <alignment horizontal="left" vertical="top"/>
      <protection hidden="1"/>
    </xf>
    <xf numFmtId="0" fontId="3" fillId="4" borderId="17" xfId="0" applyFont="1" applyFill="1" applyBorder="1" applyAlignment="1" applyProtection="1">
      <alignment horizontal="left" vertical="top"/>
      <protection locked="0"/>
    </xf>
    <xf numFmtId="0" fontId="3" fillId="0" borderId="0" xfId="0" applyFont="1"/>
    <xf numFmtId="0" fontId="3" fillId="2" borderId="0" xfId="0" applyFont="1" applyFill="1"/>
    <xf numFmtId="0" fontId="3" fillId="2" borderId="0" xfId="0" applyFont="1" applyFill="1" applyAlignment="1">
      <alignment horizontal="center"/>
    </xf>
    <xf numFmtId="0" fontId="7" fillId="2" borderId="0" xfId="1" applyFont="1" applyFill="1" applyBorder="1"/>
    <xf numFmtId="0" fontId="9" fillId="6" borderId="5" xfId="0" applyFont="1" applyFill="1" applyBorder="1" applyAlignment="1">
      <alignment horizontal="center"/>
    </xf>
    <xf numFmtId="0" fontId="9" fillId="6" borderId="5" xfId="0" applyFont="1" applyFill="1" applyBorder="1"/>
    <xf numFmtId="0" fontId="9" fillId="6" borderId="18" xfId="0" applyFont="1" applyFill="1" applyBorder="1"/>
    <xf numFmtId="4" fontId="3" fillId="5" borderId="3" xfId="0" applyNumberFormat="1" applyFont="1" applyFill="1" applyBorder="1" applyProtection="1">
      <protection locked="0"/>
    </xf>
    <xf numFmtId="4" fontId="3" fillId="5" borderId="3" xfId="0" applyNumberFormat="1" applyFont="1" applyFill="1" applyBorder="1" applyProtection="1">
      <protection hidden="1"/>
    </xf>
    <xf numFmtId="4" fontId="3" fillId="6" borderId="3" xfId="0" applyNumberFormat="1" applyFont="1" applyFill="1" applyBorder="1" applyProtection="1">
      <protection locked="0"/>
    </xf>
    <xf numFmtId="4" fontId="3" fillId="6" borderId="3" xfId="0" applyNumberFormat="1" applyFont="1" applyFill="1" applyBorder="1" applyProtection="1">
      <protection hidden="1"/>
    </xf>
    <xf numFmtId="4" fontId="9" fillId="6" borderId="30" xfId="0" applyNumberFormat="1" applyFont="1" applyFill="1" applyBorder="1" applyProtection="1">
      <protection hidden="1"/>
    </xf>
    <xf numFmtId="0" fontId="9" fillId="5" borderId="0" xfId="0" applyFont="1" applyFill="1" applyAlignment="1">
      <alignment horizontal="center" vertical="center" textRotation="90"/>
    </xf>
    <xf numFmtId="0" fontId="9" fillId="3" borderId="0" xfId="0" applyFont="1" applyFill="1"/>
    <xf numFmtId="4" fontId="9" fillId="7" borderId="0" xfId="0" applyNumberFormat="1" applyFont="1" applyFill="1" applyProtection="1">
      <protection hidden="1"/>
    </xf>
    <xf numFmtId="0" fontId="9" fillId="2" borderId="0" xfId="0" applyFont="1" applyFill="1" applyAlignment="1">
      <alignment horizontal="center" vertical="center" textRotation="90"/>
    </xf>
    <xf numFmtId="0" fontId="9" fillId="2" borderId="0" xfId="0" applyFont="1" applyFill="1"/>
    <xf numFmtId="4" fontId="9" fillId="2" borderId="0" xfId="0" applyNumberFormat="1" applyFont="1" applyFill="1" applyProtection="1">
      <protection hidden="1"/>
    </xf>
    <xf numFmtId="0" fontId="3" fillId="0" borderId="0" xfId="0" applyFont="1" applyProtection="1">
      <protection locked="0"/>
    </xf>
    <xf numFmtId="2" fontId="3" fillId="0" borderId="0" xfId="0" applyNumberFormat="1" applyFont="1" applyProtection="1">
      <protection locked="0"/>
    </xf>
    <xf numFmtId="0" fontId="3" fillId="4" borderId="0" xfId="0" applyFont="1" applyFill="1" applyProtection="1">
      <protection locked="0"/>
    </xf>
    <xf numFmtId="0" fontId="3" fillId="0" borderId="1" xfId="0" applyFont="1" applyBorder="1" applyProtection="1">
      <protection locked="0"/>
    </xf>
    <xf numFmtId="14" fontId="0" fillId="0" borderId="0" xfId="0" applyNumberFormat="1"/>
    <xf numFmtId="0" fontId="8" fillId="6" borderId="9" xfId="0" applyFont="1" applyFill="1" applyBorder="1" applyProtection="1">
      <protection hidden="1"/>
    </xf>
    <xf numFmtId="0" fontId="3" fillId="6" borderId="0" xfId="0" applyFont="1" applyFill="1" applyProtection="1">
      <protection hidden="1"/>
    </xf>
    <xf numFmtId="0" fontId="8" fillId="6" borderId="24" xfId="0" applyFont="1" applyFill="1" applyBorder="1" applyProtection="1">
      <protection hidden="1"/>
    </xf>
    <xf numFmtId="0" fontId="8" fillId="6" borderId="0" xfId="0" applyFont="1" applyFill="1" applyProtection="1">
      <protection hidden="1"/>
    </xf>
    <xf numFmtId="0" fontId="8" fillId="6" borderId="17" xfId="0" applyFont="1" applyFill="1" applyBorder="1" applyProtection="1">
      <protection hidden="1"/>
    </xf>
    <xf numFmtId="0" fontId="3" fillId="6" borderId="10" xfId="0" applyFont="1" applyFill="1" applyBorder="1" applyProtection="1">
      <protection hidden="1"/>
    </xf>
    <xf numFmtId="2" fontId="3" fillId="6" borderId="0" xfId="0" applyNumberFormat="1" applyFont="1" applyFill="1" applyProtection="1">
      <protection hidden="1"/>
    </xf>
    <xf numFmtId="0" fontId="3" fillId="6" borderId="17" xfId="0" applyFont="1" applyFill="1" applyBorder="1" applyProtection="1">
      <protection hidden="1"/>
    </xf>
    <xf numFmtId="0" fontId="9" fillId="6" borderId="10" xfId="0" applyFont="1" applyFill="1" applyBorder="1" applyProtection="1">
      <protection hidden="1"/>
    </xf>
    <xf numFmtId="2" fontId="10" fillId="6" borderId="2" xfId="0" applyNumberFormat="1" applyFont="1" applyFill="1" applyBorder="1" applyProtection="1">
      <protection hidden="1"/>
    </xf>
    <xf numFmtId="2" fontId="10" fillId="6" borderId="19" xfId="0" applyNumberFormat="1" applyFont="1" applyFill="1" applyBorder="1" applyProtection="1">
      <protection hidden="1"/>
    </xf>
    <xf numFmtId="0" fontId="8" fillId="5" borderId="23" xfId="0" applyFont="1" applyFill="1" applyBorder="1" applyAlignment="1" applyProtection="1">
      <alignment horizontal="center"/>
      <protection locked="0"/>
    </xf>
    <xf numFmtId="14" fontId="3" fillId="5" borderId="3" xfId="0" applyNumberFormat="1" applyFont="1" applyFill="1" applyBorder="1" applyProtection="1">
      <protection locked="0"/>
    </xf>
    <xf numFmtId="0" fontId="3" fillId="5" borderId="23" xfId="0" applyFont="1" applyFill="1" applyBorder="1" applyProtection="1">
      <protection locked="0"/>
    </xf>
    <xf numFmtId="0" fontId="9" fillId="5" borderId="22" xfId="0" applyFont="1" applyFill="1" applyBorder="1"/>
    <xf numFmtId="0" fontId="9" fillId="5" borderId="3" xfId="0" applyFont="1" applyFill="1" applyBorder="1"/>
    <xf numFmtId="0" fontId="9" fillId="5" borderId="23" xfId="0" applyFont="1" applyFill="1" applyBorder="1"/>
    <xf numFmtId="0" fontId="3" fillId="5" borderId="23" xfId="0" applyFont="1" applyFill="1" applyBorder="1"/>
    <xf numFmtId="0" fontId="3" fillId="5" borderId="33" xfId="0" applyFont="1" applyFill="1" applyBorder="1"/>
    <xf numFmtId="0" fontId="3" fillId="5" borderId="30" xfId="0" applyFont="1" applyFill="1" applyBorder="1"/>
    <xf numFmtId="0" fontId="3" fillId="5" borderId="34" xfId="0" applyFont="1" applyFill="1" applyBorder="1"/>
    <xf numFmtId="0" fontId="3" fillId="5" borderId="29" xfId="0" applyFont="1" applyFill="1" applyBorder="1" applyProtection="1">
      <protection locked="0"/>
    </xf>
    <xf numFmtId="0" fontId="3" fillId="5" borderId="30" xfId="0" applyFont="1" applyFill="1" applyBorder="1" applyProtection="1">
      <protection locked="0"/>
    </xf>
    <xf numFmtId="0" fontId="3" fillId="8" borderId="3" xfId="0" applyFont="1" applyFill="1" applyBorder="1"/>
    <xf numFmtId="0" fontId="5" fillId="8" borderId="3" xfId="0" applyFont="1" applyFill="1" applyBorder="1"/>
    <xf numFmtId="0" fontId="9" fillId="8" borderId="3" xfId="0" applyFont="1" applyFill="1" applyBorder="1"/>
    <xf numFmtId="0" fontId="3" fillId="8" borderId="0" xfId="0" applyFont="1" applyFill="1" applyProtection="1">
      <protection locked="0"/>
    </xf>
    <xf numFmtId="0" fontId="5" fillId="8" borderId="3" xfId="0" applyFont="1" applyFill="1" applyBorder="1" applyProtection="1">
      <protection locked="0"/>
    </xf>
    <xf numFmtId="0" fontId="9" fillId="8" borderId="3" xfId="0" applyFont="1" applyFill="1" applyBorder="1" applyProtection="1">
      <protection locked="0"/>
    </xf>
    <xf numFmtId="0" fontId="3" fillId="8" borderId="3" xfId="0" applyFont="1" applyFill="1" applyBorder="1" applyProtection="1">
      <protection locked="0"/>
    </xf>
    <xf numFmtId="0" fontId="3" fillId="8" borderId="11" xfId="0" applyFont="1" applyFill="1" applyBorder="1"/>
    <xf numFmtId="0" fontId="9" fillId="8" borderId="29" xfId="0" applyFont="1" applyFill="1" applyBorder="1"/>
    <xf numFmtId="0" fontId="3" fillId="8" borderId="3" xfId="0" applyFont="1" applyFill="1" applyBorder="1" applyAlignment="1">
      <alignment horizontal="center"/>
    </xf>
    <xf numFmtId="0" fontId="3" fillId="8" borderId="5" xfId="0" applyFont="1" applyFill="1" applyBorder="1" applyAlignment="1">
      <alignment horizontal="center"/>
    </xf>
    <xf numFmtId="0" fontId="3" fillId="8" borderId="4" xfId="0" applyFont="1" applyFill="1" applyBorder="1" applyAlignment="1">
      <alignment horizontal="center"/>
    </xf>
    <xf numFmtId="0" fontId="3" fillId="8" borderId="13" xfId="0" applyFont="1" applyFill="1" applyBorder="1" applyAlignment="1">
      <alignment horizontal="center"/>
    </xf>
    <xf numFmtId="0" fontId="3" fillId="8" borderId="12" xfId="0" applyFont="1" applyFill="1" applyBorder="1" applyAlignment="1">
      <alignment horizontal="center"/>
    </xf>
    <xf numFmtId="0" fontId="3" fillId="8" borderId="28" xfId="0" applyFont="1" applyFill="1" applyBorder="1" applyAlignment="1">
      <alignment horizontal="center"/>
    </xf>
    <xf numFmtId="0" fontId="3" fillId="8" borderId="23" xfId="0" applyFont="1" applyFill="1" applyBorder="1"/>
    <xf numFmtId="0" fontId="9" fillId="8" borderId="31" xfId="0" applyFont="1" applyFill="1" applyBorder="1"/>
    <xf numFmtId="0" fontId="8" fillId="8" borderId="8" xfId="0" applyFont="1" applyFill="1" applyBorder="1" applyProtection="1">
      <protection locked="0"/>
    </xf>
    <xf numFmtId="0" fontId="8" fillId="8" borderId="0" xfId="0" applyFont="1" applyFill="1" applyProtection="1">
      <protection locked="0"/>
    </xf>
    <xf numFmtId="0" fontId="3" fillId="8" borderId="17" xfId="0" applyFont="1" applyFill="1" applyBorder="1" applyProtection="1">
      <protection locked="0"/>
    </xf>
    <xf numFmtId="0" fontId="8" fillId="8" borderId="15" xfId="0" applyFont="1" applyFill="1" applyBorder="1" applyProtection="1">
      <protection hidden="1"/>
    </xf>
    <xf numFmtId="0" fontId="3" fillId="8" borderId="15" xfId="0" applyFont="1" applyFill="1" applyBorder="1" applyProtection="1">
      <protection hidden="1"/>
    </xf>
    <xf numFmtId="0" fontId="3" fillId="8" borderId="16" xfId="0" applyFont="1" applyFill="1" applyBorder="1" applyProtection="1">
      <protection hidden="1"/>
    </xf>
    <xf numFmtId="0" fontId="5" fillId="8" borderId="25" xfId="0" applyFont="1" applyFill="1" applyBorder="1" applyProtection="1">
      <protection locked="0"/>
    </xf>
    <xf numFmtId="2" fontId="3" fillId="8" borderId="11" xfId="0" applyNumberFormat="1" applyFont="1" applyFill="1" applyBorder="1" applyProtection="1">
      <protection locked="0"/>
    </xf>
    <xf numFmtId="0" fontId="3" fillId="8" borderId="23" xfId="0" applyFont="1" applyFill="1" applyBorder="1" applyProtection="1">
      <protection locked="0"/>
    </xf>
    <xf numFmtId="0" fontId="3" fillId="8" borderId="25" xfId="0" applyFont="1" applyFill="1" applyBorder="1" applyProtection="1">
      <protection locked="0"/>
    </xf>
    <xf numFmtId="0" fontId="9" fillId="8" borderId="25" xfId="0" applyFont="1" applyFill="1" applyBorder="1" applyProtection="1">
      <protection locked="0"/>
    </xf>
    <xf numFmtId="0" fontId="5" fillId="8" borderId="25" xfId="0" applyFont="1" applyFill="1" applyBorder="1" applyAlignment="1" applyProtection="1">
      <alignment wrapText="1"/>
      <protection locked="0"/>
    </xf>
    <xf numFmtId="0" fontId="11" fillId="8" borderId="25" xfId="0" applyFont="1" applyFill="1" applyBorder="1" applyAlignment="1" applyProtection="1">
      <alignment wrapText="1"/>
      <protection locked="0"/>
    </xf>
    <xf numFmtId="0" fontId="3" fillId="8" borderId="6" xfId="0" applyFont="1" applyFill="1" applyBorder="1" applyProtection="1">
      <protection locked="0"/>
    </xf>
    <xf numFmtId="0" fontId="4" fillId="8" borderId="3" xfId="0" applyFont="1" applyFill="1" applyBorder="1" applyProtection="1">
      <protection locked="0"/>
    </xf>
    <xf numFmtId="0" fontId="4" fillId="8" borderId="3" xfId="0" applyFont="1" applyFill="1" applyBorder="1" applyAlignment="1" applyProtection="1">
      <alignment vertical="center" wrapText="1"/>
      <protection locked="0"/>
    </xf>
    <xf numFmtId="0" fontId="2" fillId="8" borderId="15" xfId="1" applyFill="1" applyBorder="1" applyProtection="1">
      <protection hidden="1"/>
    </xf>
    <xf numFmtId="0" fontId="3" fillId="8" borderId="6" xfId="0" applyFont="1" applyFill="1" applyBorder="1" applyProtection="1">
      <protection hidden="1"/>
    </xf>
    <xf numFmtId="0" fontId="3" fillId="8" borderId="0" xfId="0" applyFont="1" applyFill="1" applyAlignment="1" applyProtection="1">
      <alignment horizontal="left" vertical="top"/>
      <protection hidden="1"/>
    </xf>
    <xf numFmtId="0" fontId="3" fillId="8" borderId="17" xfId="0" applyFont="1" applyFill="1" applyBorder="1" applyAlignment="1" applyProtection="1">
      <alignment horizontal="left" vertical="top"/>
      <protection hidden="1"/>
    </xf>
    <xf numFmtId="0" fontId="3" fillId="8" borderId="6" xfId="0" applyFont="1" applyFill="1" applyBorder="1" applyAlignment="1" applyProtection="1">
      <alignment horizontal="left" vertical="top"/>
      <protection hidden="1"/>
    </xf>
    <xf numFmtId="0" fontId="3" fillId="8" borderId="6" xfId="0" applyFont="1" applyFill="1" applyBorder="1"/>
    <xf numFmtId="0" fontId="3" fillId="8" borderId="0" xfId="0" applyFont="1" applyFill="1"/>
    <xf numFmtId="0" fontId="3" fillId="8" borderId="17" xfId="0" applyFont="1" applyFill="1" applyBorder="1"/>
    <xf numFmtId="0" fontId="6" fillId="8" borderId="2" xfId="0" applyFont="1" applyFill="1" applyBorder="1"/>
    <xf numFmtId="0" fontId="3" fillId="8" borderId="2" xfId="0" applyFont="1" applyFill="1" applyBorder="1"/>
    <xf numFmtId="0" fontId="3" fillId="8" borderId="19" xfId="0" applyFont="1" applyFill="1" applyBorder="1"/>
    <xf numFmtId="0" fontId="8" fillId="5" borderId="11" xfId="0" applyFont="1" applyFill="1" applyBorder="1" applyAlignment="1" applyProtection="1">
      <alignment horizontal="center"/>
      <protection locked="0"/>
    </xf>
    <xf numFmtId="4" fontId="0" fillId="0" borderId="0" xfId="0" applyNumberFormat="1"/>
    <xf numFmtId="0" fontId="8" fillId="5" borderId="3" xfId="0" applyFont="1" applyFill="1" applyBorder="1" applyAlignment="1" applyProtection="1">
      <alignment horizontal="center"/>
      <protection locked="0"/>
    </xf>
    <xf numFmtId="0" fontId="8" fillId="2" borderId="0" xfId="1" applyFont="1" applyFill="1" applyBorder="1"/>
    <xf numFmtId="0" fontId="3" fillId="9" borderId="0" xfId="0" applyFont="1" applyFill="1" applyAlignment="1">
      <alignment horizontal="center"/>
    </xf>
    <xf numFmtId="4" fontId="12" fillId="5" borderId="3" xfId="0" applyNumberFormat="1" applyFont="1" applyFill="1" applyBorder="1" applyProtection="1">
      <protection locked="0"/>
    </xf>
    <xf numFmtId="4" fontId="12" fillId="6" borderId="3" xfId="0" applyNumberFormat="1" applyFont="1" applyFill="1" applyBorder="1" applyProtection="1">
      <protection locked="0"/>
    </xf>
    <xf numFmtId="14" fontId="8" fillId="5" borderId="3" xfId="0" applyNumberFormat="1" applyFont="1" applyFill="1" applyBorder="1" applyAlignment="1" applyProtection="1">
      <alignment horizontal="center" wrapText="1"/>
      <protection locked="0"/>
    </xf>
    <xf numFmtId="4" fontId="13" fillId="10" borderId="3" xfId="0" applyNumberFormat="1" applyFont="1" applyFill="1" applyBorder="1" applyProtection="1">
      <protection locked="0"/>
    </xf>
    <xf numFmtId="4" fontId="13" fillId="11" borderId="3" xfId="0" applyNumberFormat="1" applyFont="1" applyFill="1" applyBorder="1" applyProtection="1">
      <protection locked="0"/>
    </xf>
    <xf numFmtId="4" fontId="13" fillId="11" borderId="5" xfId="0" applyNumberFormat="1" applyFont="1" applyFill="1" applyBorder="1" applyProtection="1">
      <protection locked="0"/>
    </xf>
    <xf numFmtId="0" fontId="8" fillId="8" borderId="6" xfId="0" applyFont="1" applyFill="1" applyBorder="1" applyAlignment="1" applyProtection="1">
      <alignment horizontal="left" wrapText="1"/>
      <protection hidden="1"/>
    </xf>
    <xf numFmtId="0" fontId="8" fillId="8" borderId="0" xfId="0" applyFont="1" applyFill="1" applyAlignment="1" applyProtection="1">
      <alignment horizontal="left" wrapText="1"/>
      <protection hidden="1"/>
    </xf>
    <xf numFmtId="0" fontId="8" fillId="8" borderId="17" xfId="0" applyFont="1" applyFill="1" applyBorder="1" applyAlignment="1" applyProtection="1">
      <alignment horizontal="left" wrapText="1"/>
      <protection hidden="1"/>
    </xf>
    <xf numFmtId="0" fontId="5" fillId="4" borderId="14" xfId="0" applyFont="1" applyFill="1" applyBorder="1" applyAlignment="1" applyProtection="1">
      <alignment horizontal="center" vertical="top"/>
      <protection hidden="1"/>
    </xf>
    <xf numFmtId="0" fontId="5" fillId="4" borderId="15" xfId="0" applyFont="1" applyFill="1" applyBorder="1" applyAlignment="1" applyProtection="1">
      <alignment horizontal="center" vertical="top"/>
      <protection hidden="1"/>
    </xf>
    <xf numFmtId="0" fontId="5" fillId="4" borderId="16" xfId="0" applyFont="1" applyFill="1" applyBorder="1" applyAlignment="1" applyProtection="1">
      <alignment horizontal="center" vertical="top"/>
      <protection hidden="1"/>
    </xf>
    <xf numFmtId="0" fontId="3" fillId="8" borderId="6" xfId="0" applyFont="1" applyFill="1" applyBorder="1" applyAlignment="1" applyProtection="1">
      <alignment horizontal="left" vertical="top" wrapText="1"/>
      <protection hidden="1"/>
    </xf>
    <xf numFmtId="0" fontId="3" fillId="8" borderId="0" xfId="0" applyFont="1" applyFill="1" applyAlignment="1" applyProtection="1">
      <alignment horizontal="left" vertical="top" wrapText="1"/>
      <protection hidden="1"/>
    </xf>
    <xf numFmtId="0" fontId="3" fillId="8" borderId="17" xfId="0" applyFont="1" applyFill="1" applyBorder="1" applyAlignment="1" applyProtection="1">
      <alignment horizontal="left" vertical="top" wrapText="1"/>
      <protection hidden="1"/>
    </xf>
    <xf numFmtId="0" fontId="3" fillId="4" borderId="0" xfId="0" applyFont="1" applyFill="1" applyAlignment="1" applyProtection="1">
      <alignment horizontal="center" vertical="top"/>
      <protection hidden="1"/>
    </xf>
    <xf numFmtId="0" fontId="3" fillId="5" borderId="39" xfId="0" applyFont="1" applyFill="1" applyBorder="1" applyAlignment="1" applyProtection="1">
      <alignment horizontal="center" vertical="center" wrapText="1"/>
      <protection locked="0"/>
    </xf>
    <xf numFmtId="0" fontId="3" fillId="5" borderId="38" xfId="0" applyFont="1" applyFill="1" applyBorder="1" applyAlignment="1" applyProtection="1">
      <alignment horizontal="center" vertical="center"/>
      <protection locked="0"/>
    </xf>
    <xf numFmtId="0" fontId="3" fillId="5" borderId="40" xfId="0" applyFont="1" applyFill="1" applyBorder="1" applyAlignment="1" applyProtection="1">
      <alignment horizontal="center" vertical="center"/>
      <protection locked="0"/>
    </xf>
    <xf numFmtId="0" fontId="3" fillId="5" borderId="35" xfId="0" applyFont="1" applyFill="1" applyBorder="1" applyAlignment="1" applyProtection="1">
      <alignment horizontal="center" wrapText="1"/>
      <protection locked="0"/>
    </xf>
    <xf numFmtId="0" fontId="3" fillId="5" borderId="36" xfId="0" applyFont="1" applyFill="1" applyBorder="1" applyAlignment="1" applyProtection="1">
      <alignment horizontal="center"/>
      <protection locked="0"/>
    </xf>
    <xf numFmtId="0" fontId="3" fillId="5" borderId="37" xfId="0" applyFont="1" applyFill="1" applyBorder="1" applyAlignment="1" applyProtection="1">
      <alignment horizontal="center"/>
      <protection locked="0"/>
    </xf>
    <xf numFmtId="0" fontId="9" fillId="5" borderId="22" xfId="0" applyFont="1" applyFill="1" applyBorder="1" applyAlignment="1">
      <alignment horizontal="center" vertical="center" textRotation="90" wrapText="1"/>
    </xf>
    <xf numFmtId="0" fontId="9" fillId="6" borderId="21" xfId="0" applyFont="1" applyFill="1" applyBorder="1" applyAlignment="1">
      <alignment horizontal="center" vertical="center" textRotation="90" wrapText="1"/>
    </xf>
    <xf numFmtId="0" fontId="9" fillId="6" borderId="20" xfId="0" applyFont="1" applyFill="1" applyBorder="1" applyAlignment="1">
      <alignment horizontal="center" vertical="center" textRotation="90" wrapText="1"/>
    </xf>
    <xf numFmtId="0" fontId="9" fillId="6" borderId="6" xfId="0" applyFont="1" applyFill="1" applyBorder="1" applyAlignment="1">
      <alignment horizontal="center" vertical="center" textRotation="90"/>
    </xf>
    <xf numFmtId="0" fontId="9" fillId="6" borderId="7" xfId="0" applyFont="1" applyFill="1" applyBorder="1" applyAlignment="1">
      <alignment horizontal="center" vertical="center" textRotation="90"/>
    </xf>
    <xf numFmtId="0" fontId="3" fillId="5" borderId="32" xfId="0" applyFont="1" applyFill="1" applyBorder="1" applyAlignment="1">
      <alignment horizontal="center" wrapText="1"/>
    </xf>
    <xf numFmtId="0" fontId="3" fillId="5" borderId="26" xfId="0" applyFont="1" applyFill="1" applyBorder="1" applyAlignment="1">
      <alignment horizontal="center" wrapText="1"/>
    </xf>
    <xf numFmtId="0" fontId="3" fillId="5" borderId="27" xfId="0" applyFont="1" applyFill="1" applyBorder="1" applyAlignment="1">
      <alignment horizontal="center" wrapText="1"/>
    </xf>
    <xf numFmtId="0" fontId="3" fillId="5" borderId="22" xfId="0" applyFont="1" applyFill="1" applyBorder="1" applyAlignment="1">
      <alignment horizontal="center"/>
    </xf>
    <xf numFmtId="0" fontId="3" fillId="5" borderId="3" xfId="0" applyFont="1" applyFill="1" applyBorder="1" applyAlignment="1">
      <alignment horizontal="center"/>
    </xf>
    <xf numFmtId="0" fontId="3" fillId="5" borderId="23" xfId="0" applyFont="1" applyFill="1" applyBorder="1" applyAlignment="1">
      <alignment horizontal="center"/>
    </xf>
    <xf numFmtId="0" fontId="9" fillId="5" borderId="3" xfId="0" applyFont="1" applyFill="1" applyBorder="1" applyAlignment="1">
      <alignment horizontal="center" vertical="center" textRotation="90" wrapText="1"/>
    </xf>
    <xf numFmtId="0" fontId="8" fillId="5" borderId="35" xfId="0" applyFont="1" applyFill="1" applyBorder="1" applyAlignment="1" applyProtection="1">
      <alignment horizontal="center"/>
      <protection locked="0"/>
    </xf>
    <xf numFmtId="0" fontId="8" fillId="5" borderId="36" xfId="0" applyFont="1" applyFill="1" applyBorder="1" applyAlignment="1" applyProtection="1">
      <alignment horizontal="center"/>
      <protection locked="0"/>
    </xf>
    <xf numFmtId="0" fontId="8" fillId="5" borderId="11" xfId="0" applyFont="1" applyFill="1" applyBorder="1" applyAlignment="1" applyProtection="1">
      <alignment horizontal="center"/>
      <protection locked="0"/>
    </xf>
    <xf numFmtId="14" fontId="3" fillId="5" borderId="35" xfId="0" applyNumberFormat="1" applyFont="1" applyFill="1" applyBorder="1" applyAlignment="1" applyProtection="1">
      <alignment horizontal="center" vertical="top" wrapText="1"/>
      <protection locked="0"/>
    </xf>
    <xf numFmtId="14" fontId="3" fillId="5" borderId="36" xfId="0" applyNumberFormat="1" applyFont="1" applyFill="1" applyBorder="1" applyAlignment="1" applyProtection="1">
      <alignment horizontal="center" vertical="top"/>
      <protection locked="0"/>
    </xf>
    <xf numFmtId="14" fontId="3" fillId="5" borderId="11" xfId="0" applyNumberFormat="1" applyFont="1" applyFill="1" applyBorder="1" applyAlignment="1" applyProtection="1">
      <alignment horizontal="center" vertical="top"/>
      <protection locked="0"/>
    </xf>
    <xf numFmtId="0" fontId="3" fillId="5" borderId="35" xfId="0" applyFont="1" applyFill="1" applyBorder="1" applyAlignment="1">
      <alignment horizontal="center"/>
    </xf>
    <xf numFmtId="0" fontId="3" fillId="5" borderId="36" xfId="0" applyFont="1" applyFill="1" applyBorder="1" applyAlignment="1">
      <alignment horizontal="center"/>
    </xf>
    <xf numFmtId="0" fontId="3" fillId="5" borderId="37" xfId="0" applyFont="1" applyFill="1" applyBorder="1" applyAlignment="1">
      <alignment horizontal="center"/>
    </xf>
    <xf numFmtId="0" fontId="5" fillId="4" borderId="0" xfId="0" applyFont="1" applyFill="1" applyAlignment="1" applyProtection="1">
      <alignment horizontal="center"/>
      <protection locked="0"/>
    </xf>
  </cellXfs>
  <cellStyles count="2">
    <cellStyle name="Hyperlink" xfId="1" builtinId="8"/>
    <cellStyle name="Normal" xfId="0" builtinId="0"/>
  </cellStyles>
  <dxfs count="29">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border diagonalUp="0" diagonalDown="0" outline="0">
        <left/>
        <right style="medium">
          <color indexed="64"/>
        </right>
        <top/>
        <bottom/>
      </border>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medium">
          <color indexed="64"/>
        </left>
        <right style="medium">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border diagonalUp="0" diagonalDown="0" outline="0">
        <left style="medium">
          <color indexed="64"/>
        </left>
        <right style="medium">
          <color indexed="64"/>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protection locked="0" hidden="0"/>
    </dxf>
    <dxf>
      <font>
        <strike val="0"/>
        <outline val="0"/>
        <shadow val="0"/>
        <u val="none"/>
        <vertAlign val="baseline"/>
        <sz val="12"/>
        <color auto="1"/>
        <name val="Calibri"/>
        <family val="2"/>
        <scheme val="minor"/>
      </font>
      <fill>
        <patternFill patternType="solid">
          <fgColor indexed="64"/>
          <bgColor theme="9" tint="0.59999389629810485"/>
        </patternFill>
      </fill>
      <protection locked="1" hidden="1"/>
    </dxf>
    <dxf>
      <font>
        <strike val="0"/>
        <outline val="0"/>
        <shadow val="0"/>
        <u val="none"/>
        <vertAlign val="baseline"/>
        <sz val="12"/>
        <color auto="1"/>
        <name val="Calibri"/>
        <family val="2"/>
        <scheme val="minor"/>
      </font>
      <fill>
        <patternFill patternType="solid">
          <fgColor indexed="64"/>
          <bgColor theme="2" tint="-9.9978637043366805E-2"/>
        </patternFill>
      </fill>
      <protection locked="0" hidden="0"/>
    </dxf>
    <dxf>
      <font>
        <strike val="0"/>
        <outline val="0"/>
        <shadow val="0"/>
        <u val="none"/>
        <vertAlign val="baseline"/>
        <sz val="12"/>
        <color auto="1"/>
        <name val="Calibri"/>
        <family val="2"/>
        <scheme val="minor"/>
      </font>
      <fill>
        <patternFill patternType="solid">
          <fgColor indexed="64"/>
          <bgColor theme="2" tint="-9.9978637043366805E-2"/>
        </patternFill>
      </fill>
      <border diagonalUp="0" diagonalDown="0" outline="0">
        <left style="medium">
          <color indexed="64"/>
        </left>
        <right style="medium">
          <color indexed="64"/>
        </right>
        <top/>
        <bottom/>
      </border>
      <protection locked="0" hidden="0"/>
    </dxf>
    <dxf>
      <font>
        <strike val="0"/>
        <outline val="0"/>
        <shadow val="0"/>
        <u val="none"/>
        <vertAlign val="baseline"/>
        <sz val="12"/>
        <color auto="1"/>
        <name val="Calibri"/>
        <family val="2"/>
        <scheme val="minor"/>
      </font>
      <protection locked="0" hidden="0"/>
    </dxf>
    <dxf>
      <font>
        <strike val="0"/>
        <outline val="0"/>
        <shadow val="0"/>
        <u val="none"/>
        <vertAlign val="baseline"/>
        <sz val="12"/>
        <color auto="1"/>
        <name val="Calibri"/>
        <family val="2"/>
        <scheme val="minor"/>
      </font>
      <fill>
        <patternFill patternType="solid">
          <fgColor indexed="64"/>
          <bgColor theme="2" tint="-9.9978637043366805E-2"/>
        </patternFill>
      </fill>
      <protection locked="0" hidden="0"/>
    </dxf>
    <dxf>
      <font>
        <strike val="0"/>
        <outline val="0"/>
        <shadow val="0"/>
        <u val="none"/>
        <vertAlign val="baseline"/>
        <sz val="12"/>
        <color auto="1"/>
        <name val="Calibri"/>
        <family val="2"/>
        <scheme val="minor"/>
      </font>
      <fill>
        <patternFill patternType="solid">
          <fgColor indexed="64"/>
          <bgColor theme="9" tint="0.59999389629810485"/>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s>
  <tableStyles count="1" defaultTableStyle="TableStyleMedium2" defaultPivotStyle="PivotStyleLight16">
    <tableStyle name="Invisible" pivot="0" table="0" count="0" xr9:uid="{4C4185AE-CEB7-405D-9BE7-3B8D8D8B58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2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4" totalsRowCount="1" headerRowDxfId="18" dataDxfId="17" totalsRowDxfId="16">
  <autoFilter ref="A7:H43"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4" totalsRowDxfId="15"/>
    <tableColumn id="2" xr3:uid="{00000000-0010-0000-0100-000002000000}" name="Total expenditure" totalsRowFunction="sum" dataDxfId="12" totalsRowDxfId="13"/>
    <tableColumn id="4" xr3:uid="{00000000-0010-0000-0100-000004000000}" name="Non Core Expenditure" totalsRowFunction="sum" dataDxfId="10" totalsRowDxfId="11"/>
    <tableColumn id="5" xr3:uid="{00000000-0010-0000-0100-000005000000}" name="Total Core Expenditure" totalsRowFunction="sum" dataDxfId="8" totalsRowDxfId="9"/>
    <tableColumn id="6" xr3:uid="{00000000-0010-0000-0100-000006000000}" name="Total UK/EEA Core Expenditure" totalsRowFunction="sum" dataDxfId="6" totalsRowDxfId="7"/>
    <tableColumn id="7" xr3:uid="{00000000-0010-0000-0100-000007000000}" name="Total Non UK/EEA Core Expenditure" totalsRowFunction="custom" dataDxfId="4" totalsRowDxfId="5">
      <totalsRowFormula>SUM(Table2[Total Non UK/EEA Core Expenditure])</totalsRowFormula>
    </tableColumn>
    <tableColumn id="8" xr3:uid="{00000000-0010-0000-0100-000008000000}" name="Apportionment basis " totalsRowFunction="custom" dataDxfId="2" totalsRowDxfId="3">
      <totalsRowFormula>SUM(Table2[[Apportionment basis ]])</totalsRowFormula>
    </tableColumn>
    <tableColumn id="9" xr3:uid="{00000000-0010-0000-0100-000009000000}" name="Comments" dataDxfId="0" totalsRowDxfId="1"/>
  </tableColumns>
  <tableStyleInfo name="TableStyleLight2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uidance/corporation-tax-creative-industry-tax-relief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hmrc-internal-manuals/theatre-tax-relief/ttr55000"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gov.uk/hmrc-internal-manuals/theatre-tax-relief/ttr50010"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showGridLines="0" zoomScaleNormal="100" workbookViewId="0">
      <selection activeCell="A16" sqref="A16"/>
    </sheetView>
  </sheetViews>
  <sheetFormatPr defaultRowHeight="15"/>
  <cols>
    <col min="1" max="1" width="81" customWidth="1"/>
    <col min="2" max="2" width="17.85546875" customWidth="1"/>
    <col min="3" max="3" width="42.7109375" customWidth="1"/>
    <col min="4" max="4" width="37.7109375" customWidth="1"/>
    <col min="5" max="5" width="68.7109375" customWidth="1"/>
  </cols>
  <sheetData>
    <row r="1" spans="1:5" ht="15.75">
      <c r="A1" s="113" t="s">
        <v>0</v>
      </c>
      <c r="B1" s="114"/>
      <c r="C1" s="114"/>
      <c r="D1" s="114"/>
      <c r="E1" s="115"/>
    </row>
    <row r="2" spans="1:5" ht="15.75">
      <c r="A2" s="7" t="s">
        <v>1</v>
      </c>
      <c r="B2" s="119"/>
      <c r="C2" s="119"/>
      <c r="D2" s="7" t="s">
        <v>2</v>
      </c>
      <c r="E2" s="8"/>
    </row>
    <row r="3" spans="1:5" ht="15.75">
      <c r="A3" s="7" t="s">
        <v>3</v>
      </c>
      <c r="B3" s="119"/>
      <c r="C3" s="119"/>
      <c r="D3" s="7" t="s">
        <v>4</v>
      </c>
      <c r="E3" s="8"/>
    </row>
    <row r="4" spans="1:5" ht="39" customHeight="1">
      <c r="A4" s="116" t="s">
        <v>5</v>
      </c>
      <c r="B4" s="117"/>
      <c r="C4" s="117"/>
      <c r="D4" s="117"/>
      <c r="E4" s="118"/>
    </row>
    <row r="5" spans="1:5" ht="15.75">
      <c r="A5" s="89" t="s">
        <v>6</v>
      </c>
      <c r="B5" s="90"/>
      <c r="C5" s="90"/>
      <c r="D5" s="90"/>
      <c r="E5" s="91"/>
    </row>
    <row r="6" spans="1:5" ht="56.25" customHeight="1">
      <c r="A6" s="116" t="s">
        <v>7</v>
      </c>
      <c r="B6" s="117"/>
      <c r="C6" s="117"/>
      <c r="D6" s="117"/>
      <c r="E6" s="118"/>
    </row>
    <row r="7" spans="1:5" ht="15.75">
      <c r="A7" s="92" t="s">
        <v>8</v>
      </c>
      <c r="B7" s="90"/>
      <c r="C7" s="90"/>
      <c r="D7" s="90"/>
      <c r="E7" s="91"/>
    </row>
    <row r="8" spans="1:5" ht="36" customHeight="1">
      <c r="A8" s="110" t="s">
        <v>9</v>
      </c>
      <c r="B8" s="111"/>
      <c r="C8" s="111"/>
      <c r="D8" s="111"/>
      <c r="E8" s="112"/>
    </row>
    <row r="9" spans="1:5" ht="22.5" customHeight="1">
      <c r="A9" s="93" t="s">
        <v>10</v>
      </c>
      <c r="B9" s="94"/>
      <c r="C9" s="94"/>
      <c r="D9" s="94"/>
      <c r="E9" s="95"/>
    </row>
    <row r="10" spans="1:5" ht="16.5" thickBot="1">
      <c r="A10" s="96" t="s">
        <v>11</v>
      </c>
      <c r="B10" s="97"/>
      <c r="C10" s="97"/>
      <c r="D10" s="97"/>
      <c r="E10" s="98"/>
    </row>
    <row r="11" spans="1:5" ht="15.75">
      <c r="A11" s="9"/>
      <c r="B11" s="9"/>
      <c r="C11" s="9"/>
      <c r="D11" s="9"/>
      <c r="E11" s="9"/>
    </row>
    <row r="12" spans="1:5" ht="15.75">
      <c r="A12" s="9"/>
      <c r="B12" s="9"/>
      <c r="C12" s="9"/>
      <c r="D12" s="9"/>
      <c r="E12" s="9"/>
    </row>
    <row r="13" spans="1:5" ht="15.75">
      <c r="A13" s="9"/>
      <c r="B13" s="9"/>
      <c r="C13" s="9"/>
      <c r="D13" s="9"/>
      <c r="E13" s="9"/>
    </row>
    <row r="14" spans="1:5" ht="15.75">
      <c r="A14" s="9"/>
      <c r="B14" s="9"/>
      <c r="C14" s="9"/>
      <c r="D14" s="9"/>
      <c r="E14" s="9"/>
    </row>
    <row r="15" spans="1:5" ht="15.75">
      <c r="A15" s="9"/>
      <c r="B15" s="9"/>
      <c r="C15" s="9"/>
      <c r="D15" s="9"/>
      <c r="E15" s="9"/>
    </row>
    <row r="16" spans="1:5" ht="15.75">
      <c r="A16" s="9"/>
      <c r="B16" s="9"/>
      <c r="C16" s="9"/>
      <c r="D16" s="9"/>
      <c r="E16" s="9"/>
    </row>
    <row r="17" spans="1:5" ht="15.75">
      <c r="A17" s="9"/>
      <c r="B17" s="9"/>
      <c r="C17" s="9"/>
      <c r="D17" s="9"/>
      <c r="E17" s="9"/>
    </row>
    <row r="18" spans="1:5" ht="15.75">
      <c r="A18" s="9"/>
      <c r="B18" s="9"/>
      <c r="C18" s="9"/>
      <c r="D18" s="9"/>
      <c r="E18" s="9"/>
    </row>
  </sheetData>
  <mergeCells count="6">
    <mergeCell ref="A8:E8"/>
    <mergeCell ref="A1:E1"/>
    <mergeCell ref="A4:E4"/>
    <mergeCell ref="A6:E6"/>
    <mergeCell ref="B2:C2"/>
    <mergeCell ref="B3:C3"/>
  </mergeCells>
  <hyperlinks>
    <hyperlink ref="A10" r:id="rId1" display="https://www.gov.uk/guidance/corporation-tax-creative-industry-tax-reliefs" xr:uid="{4AD3FD0E-E9A4-4965-8365-9FA0A6A53869}"/>
  </hyperlinks>
  <printOptions horizontalCentered="1" verticalCentered="1"/>
  <pageMargins left="0.70866141732283472" right="0.70866141732283472" top="0.74803149606299213" bottom="0.74803149606299213" header="0.31496062992125984" footer="0.31496062992125984"/>
  <pageSetup paperSize="9" scale="33" orientation="portrait" r:id="rId2"/>
  <headerFooter>
    <oddHeader xml:space="preserve">&amp;CTheatre Stencil V5 HMRC Version
</oddHeader>
    <oddFooter>&amp;C&amp;1#&amp;"Calibri,Regular"&amp;10&amp;K000000OFFICIAL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239A-EA16-46A7-AB88-BC498AF0271D}">
  <sheetPr>
    <tabColor theme="9" tint="0.39997558519241921"/>
    <pageSetUpPr fitToPage="1"/>
  </sheetPr>
  <dimension ref="A1:J80"/>
  <sheetViews>
    <sheetView showGridLines="0" tabSelected="1" topLeftCell="A14" zoomScaleNormal="100" workbookViewId="0">
      <selection activeCell="D21" sqref="D21"/>
    </sheetView>
  </sheetViews>
  <sheetFormatPr defaultRowHeight="15"/>
  <cols>
    <col min="1" max="1" width="5.140625" customWidth="1"/>
    <col min="2" max="2" width="5.5703125" style="1" bestFit="1" customWidth="1"/>
    <col min="3" max="3" width="82.140625" customWidth="1"/>
    <col min="4" max="8" width="18.42578125" customWidth="1"/>
    <col min="9" max="9" width="57.85546875" customWidth="1"/>
  </cols>
  <sheetData>
    <row r="1" spans="1:10" ht="15.75">
      <c r="A1" s="131" t="s">
        <v>12</v>
      </c>
      <c r="B1" s="132"/>
      <c r="C1" s="133"/>
      <c r="D1" s="120" t="s">
        <v>13</v>
      </c>
      <c r="E1" s="121"/>
      <c r="F1" s="121"/>
      <c r="G1" s="121"/>
      <c r="H1" s="121"/>
      <c r="I1" s="122"/>
      <c r="J1" s="2"/>
    </row>
    <row r="2" spans="1:10" ht="32.25" customHeight="1">
      <c r="A2" s="134" t="s">
        <v>14</v>
      </c>
      <c r="B2" s="135"/>
      <c r="C2" s="136"/>
      <c r="D2" s="123"/>
      <c r="E2" s="124"/>
      <c r="F2" s="124"/>
      <c r="G2" s="124"/>
      <c r="H2" s="124"/>
      <c r="I2" s="125"/>
      <c r="J2" s="2"/>
    </row>
    <row r="3" spans="1:10" ht="15.75">
      <c r="A3" s="134" t="s">
        <v>15</v>
      </c>
      <c r="B3" s="135"/>
      <c r="C3" s="136"/>
      <c r="D3" s="138"/>
      <c r="E3" s="139"/>
      <c r="F3" s="139"/>
      <c r="G3" s="139"/>
      <c r="H3" s="140"/>
      <c r="I3" s="43"/>
      <c r="J3" s="2"/>
    </row>
    <row r="4" spans="1:10" ht="15.75">
      <c r="A4" s="144" t="s">
        <v>16</v>
      </c>
      <c r="B4" s="145"/>
      <c r="C4" s="146"/>
      <c r="D4" s="106"/>
      <c r="E4" s="101"/>
      <c r="F4" s="99"/>
      <c r="G4" s="99"/>
      <c r="H4" s="43"/>
      <c r="I4" s="49"/>
    </row>
    <row r="5" spans="1:10" ht="15.75">
      <c r="A5" s="134" t="s">
        <v>17</v>
      </c>
      <c r="B5" s="135"/>
      <c r="C5" s="136"/>
      <c r="D5" s="106"/>
      <c r="E5" s="44"/>
      <c r="F5" s="44"/>
      <c r="G5" s="45"/>
      <c r="H5" s="45"/>
      <c r="I5" s="45"/>
    </row>
    <row r="6" spans="1:10" ht="15.75">
      <c r="A6" s="46" t="s">
        <v>18</v>
      </c>
      <c r="B6" s="47"/>
      <c r="C6" s="48"/>
      <c r="D6" s="141"/>
      <c r="E6" s="142"/>
      <c r="F6" s="142"/>
      <c r="G6" s="142"/>
      <c r="H6" s="143"/>
      <c r="I6" s="49"/>
      <c r="J6" s="2"/>
    </row>
    <row r="7" spans="1:10" ht="16.5" thickBot="1">
      <c r="A7" s="50" t="s">
        <v>19</v>
      </c>
      <c r="B7" s="51"/>
      <c r="C7" s="52"/>
      <c r="D7" s="53" t="s">
        <v>20</v>
      </c>
      <c r="E7" s="54" t="s">
        <v>21</v>
      </c>
      <c r="F7" s="54" t="s">
        <v>22</v>
      </c>
      <c r="G7" s="54" t="s">
        <v>23</v>
      </c>
      <c r="H7" s="54" t="s">
        <v>24</v>
      </c>
      <c r="I7" s="52"/>
      <c r="J7" s="2"/>
    </row>
    <row r="8" spans="1:10" ht="15.75">
      <c r="A8" s="6"/>
      <c r="B8" s="13" t="s">
        <v>25</v>
      </c>
      <c r="C8" s="14" t="s">
        <v>26</v>
      </c>
      <c r="D8" s="14" t="s">
        <v>27</v>
      </c>
      <c r="E8" s="14"/>
      <c r="F8" s="14"/>
      <c r="G8" s="14"/>
      <c r="H8" s="14"/>
      <c r="I8" s="15" t="s">
        <v>28</v>
      </c>
      <c r="J8" s="2"/>
    </row>
    <row r="9" spans="1:10" ht="15.75">
      <c r="A9" s="126" t="s">
        <v>29</v>
      </c>
      <c r="B9" s="64" t="s">
        <v>30</v>
      </c>
      <c r="C9" s="55" t="s">
        <v>31</v>
      </c>
      <c r="D9" s="107"/>
      <c r="E9" s="104"/>
      <c r="F9" s="16"/>
      <c r="G9" s="16"/>
      <c r="H9" s="16"/>
      <c r="I9" s="70"/>
      <c r="J9" s="2"/>
    </row>
    <row r="10" spans="1:10" ht="15.75">
      <c r="A10" s="126"/>
      <c r="B10" s="64" t="s">
        <v>32</v>
      </c>
      <c r="C10" s="55" t="s">
        <v>33</v>
      </c>
      <c r="D10" s="107"/>
      <c r="E10" s="104"/>
      <c r="F10" s="16"/>
      <c r="G10" s="16"/>
      <c r="H10" s="16"/>
      <c r="I10" s="70"/>
      <c r="J10" s="2"/>
    </row>
    <row r="11" spans="1:10" ht="15.75">
      <c r="A11" s="126"/>
      <c r="B11" s="64" t="s">
        <v>34</v>
      </c>
      <c r="C11" s="55" t="s">
        <v>35</v>
      </c>
      <c r="D11" s="107"/>
      <c r="E11" s="104"/>
      <c r="F11" s="16"/>
      <c r="G11" s="16"/>
      <c r="H11" s="16"/>
      <c r="I11" s="70"/>
      <c r="J11" s="2"/>
    </row>
    <row r="12" spans="1:10" ht="15.75">
      <c r="A12" s="126"/>
      <c r="B12" s="64" t="s">
        <v>36</v>
      </c>
      <c r="C12" s="56" t="s">
        <v>37</v>
      </c>
      <c r="D12" s="104"/>
      <c r="E12" s="17">
        <f>D13+D12</f>
        <v>0</v>
      </c>
      <c r="F12" s="17">
        <f>E12+E13</f>
        <v>0</v>
      </c>
      <c r="G12" s="17">
        <f>F12+F13</f>
        <v>0</v>
      </c>
      <c r="H12" s="17">
        <f>G12+G13</f>
        <v>0</v>
      </c>
      <c r="I12" s="70"/>
      <c r="J12" s="2"/>
    </row>
    <row r="13" spans="1:10" ht="15.75">
      <c r="A13" s="126"/>
      <c r="B13" s="64" t="s">
        <v>38</v>
      </c>
      <c r="C13" s="57" t="s">
        <v>39</v>
      </c>
      <c r="D13" s="17">
        <f>SUM(D11-D12)</f>
        <v>0</v>
      </c>
      <c r="E13" s="17">
        <f t="shared" ref="E13:H13" si="0">SUM(E11-E12)</f>
        <v>0</v>
      </c>
      <c r="F13" s="17">
        <f t="shared" si="0"/>
        <v>0</v>
      </c>
      <c r="G13" s="17">
        <f t="shared" si="0"/>
        <v>0</v>
      </c>
      <c r="H13" s="17">
        <f t="shared" si="0"/>
        <v>0</v>
      </c>
      <c r="I13" s="70" t="s">
        <v>40</v>
      </c>
      <c r="J13" s="2"/>
    </row>
    <row r="14" spans="1:10" ht="15.75">
      <c r="A14" s="126"/>
      <c r="B14" s="64" t="s">
        <v>41</v>
      </c>
      <c r="C14" s="55" t="s">
        <v>42</v>
      </c>
      <c r="D14" s="16">
        <f>IFERROR(SUM(D11/D10*D9),0)</f>
        <v>0</v>
      </c>
      <c r="E14" s="16">
        <f>IFERROR(SUM(E11/E10*E9),0)</f>
        <v>0</v>
      </c>
      <c r="F14" s="16">
        <f t="shared" ref="F14:H14" si="1">IFERROR(SUM(F11/F10*F9),0)</f>
        <v>0</v>
      </c>
      <c r="G14" s="16">
        <f t="shared" si="1"/>
        <v>0</v>
      </c>
      <c r="H14" s="16">
        <f t="shared" si="1"/>
        <v>0</v>
      </c>
      <c r="I14" s="70" t="s">
        <v>43</v>
      </c>
      <c r="J14" s="2"/>
    </row>
    <row r="15" spans="1:10" ht="15.75">
      <c r="A15" s="126"/>
      <c r="B15" s="64" t="s">
        <v>44</v>
      </c>
      <c r="C15" s="56" t="s">
        <v>45</v>
      </c>
      <c r="D15" s="104"/>
      <c r="E15" s="17">
        <f>D16+D15</f>
        <v>0</v>
      </c>
      <c r="F15" s="17">
        <f>E15+E16</f>
        <v>0</v>
      </c>
      <c r="G15" s="17">
        <f>F15+F16</f>
        <v>0</v>
      </c>
      <c r="H15" s="17">
        <f>G15+G16</f>
        <v>0</v>
      </c>
      <c r="I15" s="70"/>
      <c r="J15" s="2"/>
    </row>
    <row r="16" spans="1:10" ht="15.75">
      <c r="A16" s="126"/>
      <c r="B16" s="64" t="s">
        <v>46</v>
      </c>
      <c r="C16" s="57" t="s">
        <v>47</v>
      </c>
      <c r="D16" s="16">
        <f>SUM(D14-D15)</f>
        <v>0</v>
      </c>
      <c r="E16" s="16">
        <f>SUM(E14-E15)</f>
        <v>0</v>
      </c>
      <c r="F16" s="16">
        <f>SUM(F14-F15)</f>
        <v>0</v>
      </c>
      <c r="G16" s="16">
        <f>SUM(G14-G15)</f>
        <v>0</v>
      </c>
      <c r="H16" s="16">
        <f>SUM(H14-H15)</f>
        <v>0</v>
      </c>
      <c r="I16" s="70" t="s">
        <v>48</v>
      </c>
      <c r="J16" s="2"/>
    </row>
    <row r="17" spans="1:10" ht="15.75">
      <c r="A17" s="126"/>
      <c r="B17" s="64" t="s">
        <v>49</v>
      </c>
      <c r="C17" s="55" t="s">
        <v>50</v>
      </c>
      <c r="D17" s="16"/>
      <c r="E17" s="16"/>
      <c r="F17" s="16"/>
      <c r="G17" s="16"/>
      <c r="H17" s="16"/>
      <c r="I17" s="70" t="s">
        <v>51</v>
      </c>
      <c r="J17" s="2"/>
    </row>
    <row r="18" spans="1:10" ht="15.75">
      <c r="A18" s="126"/>
      <c r="B18" s="64" t="s">
        <v>52</v>
      </c>
      <c r="C18" s="57" t="s">
        <v>53</v>
      </c>
      <c r="D18" s="16">
        <f>SUM(D16-D13+D17)</f>
        <v>0</v>
      </c>
      <c r="E18" s="16">
        <f>SUM(E16-E13+E17)</f>
        <v>0</v>
      </c>
      <c r="F18" s="16">
        <f>SUM(F16-F13+F17)</f>
        <v>0</v>
      </c>
      <c r="G18" s="16">
        <f>SUM(G16-G13+G17)</f>
        <v>0</v>
      </c>
      <c r="H18" s="16">
        <f>SUM(H16-H13+H17)</f>
        <v>0</v>
      </c>
      <c r="I18" s="70" t="s">
        <v>54</v>
      </c>
      <c r="J18" s="2"/>
    </row>
    <row r="19" spans="1:10" ht="15.75">
      <c r="A19" s="127" t="s">
        <v>55</v>
      </c>
      <c r="B19" s="64" t="s">
        <v>56</v>
      </c>
      <c r="C19" s="55" t="s">
        <v>57</v>
      </c>
      <c r="D19" s="108"/>
      <c r="E19" s="105"/>
      <c r="F19" s="18"/>
      <c r="G19" s="18"/>
      <c r="H19" s="18"/>
      <c r="I19" s="70"/>
      <c r="J19" s="2"/>
    </row>
    <row r="20" spans="1:10" ht="15.75">
      <c r="A20" s="128"/>
      <c r="B20" s="64" t="s">
        <v>58</v>
      </c>
      <c r="C20" s="55" t="s">
        <v>59</v>
      </c>
      <c r="D20" s="109"/>
      <c r="E20" s="105"/>
      <c r="F20" s="18"/>
      <c r="G20" s="18"/>
      <c r="H20" s="18"/>
      <c r="I20" s="70"/>
      <c r="J20" s="2"/>
    </row>
    <row r="21" spans="1:10" ht="15.75">
      <c r="A21" s="128"/>
      <c r="B21" s="64" t="s">
        <v>60</v>
      </c>
      <c r="C21" s="57" t="s">
        <v>61</v>
      </c>
      <c r="D21" s="109"/>
      <c r="E21" s="105"/>
      <c r="F21" s="18"/>
      <c r="G21" s="18"/>
      <c r="H21" s="18"/>
      <c r="I21" s="70"/>
      <c r="J21" s="2"/>
    </row>
    <row r="22" spans="1:10" ht="15.75">
      <c r="A22" s="128"/>
      <c r="B22" s="64" t="s">
        <v>62</v>
      </c>
      <c r="C22" s="56" t="s">
        <v>63</v>
      </c>
      <c r="D22" s="18"/>
      <c r="E22" s="18"/>
      <c r="F22" s="18"/>
      <c r="G22" s="18"/>
      <c r="H22" s="18"/>
      <c r="I22" s="70"/>
      <c r="J22" s="2"/>
    </row>
    <row r="23" spans="1:10" ht="15.75">
      <c r="A23" s="128"/>
      <c r="B23" s="64" t="s">
        <v>64</v>
      </c>
      <c r="C23" s="57" t="s">
        <v>65</v>
      </c>
      <c r="D23" s="19">
        <f t="shared" ref="D23:E23" si="2">SUM(D21+D22)</f>
        <v>0</v>
      </c>
      <c r="E23" s="19">
        <f t="shared" si="2"/>
        <v>0</v>
      </c>
      <c r="F23" s="19">
        <f>SUM(F21+F22)</f>
        <v>0</v>
      </c>
      <c r="G23" s="19">
        <f>SUM(G21+G22)</f>
        <v>0</v>
      </c>
      <c r="H23" s="19">
        <f>SUM(H21+H22)</f>
        <v>0</v>
      </c>
      <c r="I23" s="70" t="s">
        <v>66</v>
      </c>
      <c r="J23" s="2"/>
    </row>
    <row r="24" spans="1:10" ht="15.75">
      <c r="A24" s="128"/>
      <c r="B24" s="64" t="s">
        <v>67</v>
      </c>
      <c r="C24" s="55" t="s">
        <v>68</v>
      </c>
      <c r="D24" s="19">
        <f>SUM(D23*0.8)</f>
        <v>0</v>
      </c>
      <c r="E24" s="19">
        <f>SUM(E23*0.8)</f>
        <v>0</v>
      </c>
      <c r="F24" s="19">
        <f>SUM(F23*0.8)</f>
        <v>0</v>
      </c>
      <c r="G24" s="19">
        <f>SUM(G23*0.8)</f>
        <v>0</v>
      </c>
      <c r="H24" s="19">
        <f>SUM(H23*0.8)</f>
        <v>0</v>
      </c>
      <c r="I24" s="70" t="s">
        <v>69</v>
      </c>
      <c r="J24" s="2"/>
    </row>
    <row r="25" spans="1:10" ht="15.75">
      <c r="A25" s="128"/>
      <c r="B25" s="64" t="s">
        <v>70</v>
      </c>
      <c r="C25" s="57" t="s">
        <v>71</v>
      </c>
      <c r="D25" s="19">
        <f>MIN(D21,D24)</f>
        <v>0</v>
      </c>
      <c r="E25" s="19">
        <f>MIN(E21,E24)</f>
        <v>0</v>
      </c>
      <c r="F25" s="19">
        <f>MIN(F21,F24)</f>
        <v>0</v>
      </c>
      <c r="G25" s="19">
        <f>MIN(G21,G24)</f>
        <v>0</v>
      </c>
      <c r="H25" s="19">
        <f>MIN(H21,H24)</f>
        <v>0</v>
      </c>
      <c r="I25" s="70" t="s">
        <v>72</v>
      </c>
      <c r="J25" s="2"/>
    </row>
    <row r="26" spans="1:10" ht="15.75">
      <c r="A26" s="128"/>
      <c r="B26" s="64" t="s">
        <v>73</v>
      </c>
      <c r="C26" s="56" t="s">
        <v>74</v>
      </c>
      <c r="D26" s="105"/>
      <c r="E26" s="19">
        <f>D25</f>
        <v>0</v>
      </c>
      <c r="F26" s="19">
        <f>E25</f>
        <v>0</v>
      </c>
      <c r="G26" s="19">
        <f>F25</f>
        <v>0</v>
      </c>
      <c r="H26" s="19">
        <f>G25</f>
        <v>0</v>
      </c>
      <c r="I26" s="70"/>
      <c r="J26" s="2"/>
    </row>
    <row r="27" spans="1:10" ht="15.75">
      <c r="A27" s="128"/>
      <c r="B27" s="64" t="s">
        <v>75</v>
      </c>
      <c r="C27" s="57" t="s">
        <v>76</v>
      </c>
      <c r="D27" s="19">
        <f>SUM(D25-D26)</f>
        <v>0</v>
      </c>
      <c r="E27" s="19">
        <f>SUM(E25-E26)</f>
        <v>0</v>
      </c>
      <c r="F27" s="19">
        <f>SUM(F25-F26)</f>
        <v>0</v>
      </c>
      <c r="G27" s="19">
        <f>SUM(G25-G26)</f>
        <v>0</v>
      </c>
      <c r="H27" s="19">
        <f>SUM(H25-H26)</f>
        <v>0</v>
      </c>
      <c r="I27" s="61" t="s">
        <v>77</v>
      </c>
      <c r="J27" s="2"/>
    </row>
    <row r="28" spans="1:10" ht="15.75">
      <c r="A28" s="128"/>
      <c r="B28" s="64" t="s">
        <v>78</v>
      </c>
      <c r="C28" s="57" t="s">
        <v>79</v>
      </c>
      <c r="D28" s="18">
        <f>SUM(D18-D27)</f>
        <v>0</v>
      </c>
      <c r="E28" s="18">
        <f>SUM(E18-E27)</f>
        <v>0</v>
      </c>
      <c r="F28" s="18">
        <f>SUM(F18-F27)</f>
        <v>0</v>
      </c>
      <c r="G28" s="18">
        <f>SUM(G18-G27)</f>
        <v>0</v>
      </c>
      <c r="H28" s="18">
        <f>SUM(H18-H27)</f>
        <v>0</v>
      </c>
      <c r="I28" s="61" t="s">
        <v>80</v>
      </c>
      <c r="J28" s="2"/>
    </row>
    <row r="29" spans="1:10" ht="15.75">
      <c r="A29" s="137" t="s">
        <v>81</v>
      </c>
      <c r="B29" s="64" t="s">
        <v>82</v>
      </c>
      <c r="C29" s="58" t="s">
        <v>65</v>
      </c>
      <c r="D29" s="17">
        <f>D23</f>
        <v>0</v>
      </c>
      <c r="E29" s="17">
        <f>E23</f>
        <v>0</v>
      </c>
      <c r="F29" s="17">
        <f>F23</f>
        <v>0</v>
      </c>
      <c r="G29" s="17">
        <f>G23</f>
        <v>0</v>
      </c>
      <c r="H29" s="17">
        <f>H23</f>
        <v>0</v>
      </c>
      <c r="I29" s="55"/>
      <c r="J29" s="2"/>
    </row>
    <row r="30" spans="1:10" ht="15.75">
      <c r="A30" s="137"/>
      <c r="B30" s="64" t="s">
        <v>83</v>
      </c>
      <c r="C30" s="59" t="s">
        <v>84</v>
      </c>
      <c r="D30" s="105"/>
      <c r="E30" s="17">
        <f>D29</f>
        <v>0</v>
      </c>
      <c r="F30" s="17">
        <f>E29</f>
        <v>0</v>
      </c>
      <c r="G30" s="17">
        <f>F29</f>
        <v>0</v>
      </c>
      <c r="H30" s="17">
        <f>G29</f>
        <v>0</v>
      </c>
      <c r="I30" s="55"/>
      <c r="J30" s="2"/>
    </row>
    <row r="31" spans="1:10" ht="15.75">
      <c r="A31" s="137"/>
      <c r="B31" s="64" t="s">
        <v>85</v>
      </c>
      <c r="C31" s="60" t="s">
        <v>86</v>
      </c>
      <c r="D31" s="17">
        <f>D29-D30</f>
        <v>0</v>
      </c>
      <c r="E31" s="17">
        <f>E29-E30</f>
        <v>0</v>
      </c>
      <c r="F31" s="17">
        <f>F29-F30</f>
        <v>0</v>
      </c>
      <c r="G31" s="17">
        <f>G29-G30</f>
        <v>0</v>
      </c>
      <c r="H31" s="17">
        <f>H29-H30</f>
        <v>0</v>
      </c>
      <c r="I31" s="55" t="s">
        <v>87</v>
      </c>
      <c r="J31" s="2"/>
    </row>
    <row r="32" spans="1:10" ht="15.75">
      <c r="A32" s="137"/>
      <c r="B32" s="64" t="s">
        <v>88</v>
      </c>
      <c r="C32" s="61" t="s">
        <v>89</v>
      </c>
      <c r="D32" s="16"/>
      <c r="E32" s="16"/>
      <c r="F32" s="16"/>
      <c r="G32" s="16"/>
      <c r="H32" s="16"/>
      <c r="I32" s="55"/>
      <c r="J32" s="2"/>
    </row>
    <row r="33" spans="1:10" ht="15.75">
      <c r="A33" s="137"/>
      <c r="B33" s="64" t="s">
        <v>90</v>
      </c>
      <c r="C33" s="59" t="s">
        <v>91</v>
      </c>
      <c r="D33" s="16"/>
      <c r="E33" s="17">
        <f>D32</f>
        <v>0</v>
      </c>
      <c r="F33" s="17">
        <f>E32</f>
        <v>0</v>
      </c>
      <c r="G33" s="17">
        <f>F32</f>
        <v>0</v>
      </c>
      <c r="H33" s="17">
        <f>G32</f>
        <v>0</v>
      </c>
      <c r="I33" s="55"/>
      <c r="J33" s="2"/>
    </row>
    <row r="34" spans="1:10" ht="15.75">
      <c r="A34" s="137"/>
      <c r="B34" s="64" t="s">
        <v>92</v>
      </c>
      <c r="C34" s="59" t="s">
        <v>93</v>
      </c>
      <c r="D34" s="17">
        <f>SUM(D32-D33)</f>
        <v>0</v>
      </c>
      <c r="E34" s="17">
        <f>SUM(E32-E33)</f>
        <v>0</v>
      </c>
      <c r="F34" s="17">
        <f>SUM(F32-F33)</f>
        <v>0</v>
      </c>
      <c r="G34" s="17">
        <f>SUM(G32-G33)</f>
        <v>0</v>
      </c>
      <c r="H34" s="17">
        <f>SUM(H32-H33)</f>
        <v>0</v>
      </c>
      <c r="I34" s="55" t="s">
        <v>94</v>
      </c>
      <c r="J34" s="2"/>
    </row>
    <row r="35" spans="1:10" ht="15.75">
      <c r="A35" s="137"/>
      <c r="B35" s="64" t="s">
        <v>95</v>
      </c>
      <c r="C35" s="60" t="s">
        <v>96</v>
      </c>
      <c r="D35" s="17">
        <f>D31+D34</f>
        <v>0</v>
      </c>
      <c r="E35" s="17">
        <f>E31+E34</f>
        <v>0</v>
      </c>
      <c r="F35" s="17">
        <f>F31+F34</f>
        <v>0</v>
      </c>
      <c r="G35" s="17">
        <f>G31+G34</f>
        <v>0</v>
      </c>
      <c r="H35" s="17">
        <f>H31+H34</f>
        <v>0</v>
      </c>
      <c r="I35" s="55" t="s">
        <v>97</v>
      </c>
      <c r="J35" s="2"/>
    </row>
    <row r="36" spans="1:10" ht="15.75">
      <c r="A36" s="137"/>
      <c r="B36" s="64" t="s">
        <v>98</v>
      </c>
      <c r="C36" s="61" t="s">
        <v>99</v>
      </c>
      <c r="D36" s="17">
        <f>D21</f>
        <v>0</v>
      </c>
      <c r="E36" s="17">
        <f>E21</f>
        <v>0</v>
      </c>
      <c r="F36" s="17">
        <f>F21</f>
        <v>0</v>
      </c>
      <c r="G36" s="17">
        <f>G21</f>
        <v>0</v>
      </c>
      <c r="H36" s="17">
        <f>H21</f>
        <v>0</v>
      </c>
      <c r="I36" s="55"/>
      <c r="J36" s="2"/>
    </row>
    <row r="37" spans="1:10" ht="15.75">
      <c r="A37" s="137"/>
      <c r="B37" s="64" t="s">
        <v>100</v>
      </c>
      <c r="C37" s="59" t="s">
        <v>101</v>
      </c>
      <c r="D37" s="105"/>
      <c r="E37" s="17">
        <f>D36</f>
        <v>0</v>
      </c>
      <c r="F37" s="17">
        <f>E36</f>
        <v>0</v>
      </c>
      <c r="G37" s="17">
        <f>F36</f>
        <v>0</v>
      </c>
      <c r="H37" s="17">
        <f>G36</f>
        <v>0</v>
      </c>
      <c r="I37" s="55"/>
      <c r="J37" s="2"/>
    </row>
    <row r="38" spans="1:10" ht="15.75">
      <c r="A38" s="137"/>
      <c r="B38" s="64" t="s">
        <v>102</v>
      </c>
      <c r="C38" s="60" t="s">
        <v>103</v>
      </c>
      <c r="D38" s="17">
        <f>D36-D37</f>
        <v>0</v>
      </c>
      <c r="E38" s="17">
        <f>E36-E37</f>
        <v>0</v>
      </c>
      <c r="F38" s="17">
        <f>F36-F37</f>
        <v>0</v>
      </c>
      <c r="G38" s="17">
        <f>G36-G37</f>
        <v>0</v>
      </c>
      <c r="H38" s="17">
        <f>H36-H37</f>
        <v>0</v>
      </c>
      <c r="I38" s="55" t="s">
        <v>104</v>
      </c>
      <c r="J38" s="2"/>
    </row>
    <row r="39" spans="1:10" ht="15.75">
      <c r="A39" s="129" t="s">
        <v>105</v>
      </c>
      <c r="B39" s="65" t="s">
        <v>106</v>
      </c>
      <c r="C39" s="56" t="s">
        <v>107</v>
      </c>
      <c r="D39" s="105"/>
      <c r="E39" s="105"/>
      <c r="F39" s="18"/>
      <c r="G39" s="18"/>
      <c r="H39" s="18"/>
      <c r="I39" s="70" t="s">
        <v>108</v>
      </c>
      <c r="J39" s="2"/>
    </row>
    <row r="40" spans="1:10" ht="15.75">
      <c r="A40" s="129"/>
      <c r="B40" s="64" t="s">
        <v>109</v>
      </c>
      <c r="C40" s="55" t="s">
        <v>110</v>
      </c>
      <c r="D40" s="18">
        <f>MIN(D28+D39, 0)</f>
        <v>0</v>
      </c>
      <c r="E40" s="18">
        <f>MIN(E28+E39, 0)</f>
        <v>0</v>
      </c>
      <c r="F40" s="18">
        <f>MIN(F28+F39, 0)</f>
        <v>0</v>
      </c>
      <c r="G40" s="18">
        <f>MIN(G28+G39, 0)</f>
        <v>0</v>
      </c>
      <c r="H40" s="18">
        <f>MIN(H28+H39, 0)</f>
        <v>0</v>
      </c>
      <c r="I40" s="70" t="s">
        <v>111</v>
      </c>
      <c r="J40" s="2"/>
    </row>
    <row r="41" spans="1:10" ht="15.75">
      <c r="A41" s="129"/>
      <c r="B41" s="64" t="s">
        <v>112</v>
      </c>
      <c r="C41" s="55" t="s">
        <v>113</v>
      </c>
      <c r="D41" s="105"/>
      <c r="E41" s="19">
        <f>D43+D41</f>
        <v>0</v>
      </c>
      <c r="F41" s="19">
        <f>E41+E43</f>
        <v>0</v>
      </c>
      <c r="G41" s="19">
        <f>F41+F43</f>
        <v>0</v>
      </c>
      <c r="H41" s="19">
        <f>G41+G43</f>
        <v>0</v>
      </c>
      <c r="I41" s="70"/>
      <c r="J41" s="2"/>
    </row>
    <row r="42" spans="1:10" ht="15.75">
      <c r="A42" s="129"/>
      <c r="B42" s="64" t="s">
        <v>114</v>
      </c>
      <c r="C42" s="55" t="s">
        <v>115</v>
      </c>
      <c r="D42" s="18">
        <f>MIN(D25-D41, ABS(D40))</f>
        <v>0</v>
      </c>
      <c r="E42" s="18">
        <f>MIN(E25-E41, ABS(E40))</f>
        <v>0</v>
      </c>
      <c r="F42" s="18">
        <f>MIN(F25-F41, ABS(F40))</f>
        <v>0</v>
      </c>
      <c r="G42" s="18">
        <f>MIN(G25-G41, ABS(G40))</f>
        <v>0</v>
      </c>
      <c r="H42" s="18">
        <f>MIN(H25-H41, ABS(H40))</f>
        <v>0</v>
      </c>
      <c r="I42" s="70" t="s">
        <v>116</v>
      </c>
      <c r="J42" s="2"/>
    </row>
    <row r="43" spans="1:10" ht="15.75">
      <c r="A43" s="129"/>
      <c r="B43" s="64" t="s">
        <v>117</v>
      </c>
      <c r="C43" s="55" t="s">
        <v>118</v>
      </c>
      <c r="D43" s="108"/>
      <c r="E43" s="18"/>
      <c r="F43" s="18"/>
      <c r="G43" s="18"/>
      <c r="H43" s="18"/>
      <c r="I43" s="70" t="s">
        <v>119</v>
      </c>
      <c r="J43" s="2"/>
    </row>
    <row r="44" spans="1:10" ht="15.75">
      <c r="A44" s="129"/>
      <c r="B44" s="66" t="s">
        <v>120</v>
      </c>
      <c r="C44" s="55" t="s">
        <v>121</v>
      </c>
      <c r="D44" s="19">
        <f>SUM(D43*0.25*(D3="Touring"),D43*0.2*(D3="Non-Touring"))</f>
        <v>0</v>
      </c>
      <c r="E44" s="19">
        <f>SUM(E43*0.25*(D3="Touring"),E43*0.2*(E3="Non-Touring"))</f>
        <v>0</v>
      </c>
      <c r="F44" s="19">
        <f>SUM(F43*0.25*(D3="Touring"),F43*0.2*(D3="Non-Touring"))</f>
        <v>0</v>
      </c>
      <c r="G44" s="19">
        <f>SUM(G43*0.25*(D3="Touring"),G43*0.2*(D3="Non-Touring"))</f>
        <v>0</v>
      </c>
      <c r="H44" s="19">
        <f>SUM(H43*0.25*(D3="Touring"),H43*0.2*(D3="Non-Touring"))</f>
        <v>0</v>
      </c>
      <c r="I44" s="70" t="s">
        <v>122</v>
      </c>
      <c r="J44" s="2"/>
    </row>
    <row r="45" spans="1:10" ht="15.75">
      <c r="A45" s="129"/>
      <c r="B45" s="67" t="s">
        <v>123</v>
      </c>
      <c r="C45" s="62" t="s">
        <v>124</v>
      </c>
      <c r="D45" s="19">
        <f>SUM(D43*0.5*(D3="Touring"),D43*0.45*(D3="Non-Touring"))</f>
        <v>0</v>
      </c>
      <c r="E45" s="19">
        <f>SUM(E43*0.5*(D3="Touring"),E43*0.45*(D3="Non-Touring"))</f>
        <v>0</v>
      </c>
      <c r="F45" s="19">
        <f>SUM(F43*0.5*(D3="Touring"),F43*0.45*(D3="Non-Touring"))</f>
        <v>0</v>
      </c>
      <c r="G45" s="19">
        <f>SUM(G43*0.5*(D3="Touring"),G43*0.45*(D3="Non-Touring"))</f>
        <v>0</v>
      </c>
      <c r="H45" s="19">
        <f>SUM(H43*0.5*(D3="Touring"),H43*0.45*(D3="Non-Touring"))</f>
        <v>0</v>
      </c>
      <c r="I45" s="70" t="s">
        <v>125</v>
      </c>
    </row>
    <row r="46" spans="1:10" ht="15.75">
      <c r="A46" s="129"/>
      <c r="B46" s="68" t="s">
        <v>126</v>
      </c>
      <c r="C46" s="62" t="s">
        <v>127</v>
      </c>
      <c r="D46" s="19">
        <f>SUM(D43*0.45*(D3="Touring"),D43*0.4*(D3="Non-Touring"))</f>
        <v>0</v>
      </c>
      <c r="E46" s="19">
        <f>SUM(E43*0.45*(D3="Touring"),E43*0.4*(D3="Non-Touring"))</f>
        <v>0</v>
      </c>
      <c r="F46" s="19">
        <f>SUM(F43*0.45*(D3="Touring"),F43*0.4*(D3="Non-Touring"))</f>
        <v>0</v>
      </c>
      <c r="G46" s="19">
        <f>SUM(G43*0.45*(D3="Touring"),G43*0.4*(D3="Non-Touring"))</f>
        <v>0</v>
      </c>
      <c r="H46" s="19">
        <f>SUM(H43*0.45*(D3="Touring"),H43*0.4*(D3="Non-Touring"))</f>
        <v>0</v>
      </c>
      <c r="I46" s="70" t="s">
        <v>128</v>
      </c>
    </row>
    <row r="47" spans="1:10" ht="16.5" thickBot="1">
      <c r="A47" s="130"/>
      <c r="B47" s="69" t="s">
        <v>129</v>
      </c>
      <c r="C47" s="63" t="s">
        <v>130</v>
      </c>
      <c r="D47" s="20">
        <f>IF(D6&lt;D68,IF(D4&gt;=D69,D46,D44),IF(D4&gt;=D69,D46,IF(D4&gt;=D68,D45,D44)))</f>
        <v>0</v>
      </c>
      <c r="E47" s="20">
        <f>IF(D6&lt;D68,IF(E4&gt;=D69,E46,E44),IF(E4&gt;=D69,E46,IF(E4&gt;=D68,E45,E44)))</f>
        <v>0</v>
      </c>
      <c r="F47" s="20">
        <f>IF(D6&lt;D68,IF(F4&gt;=D69,F46,F44),IF(F4&gt;=D69,F46,IF(F4&gt;=D68,F45,F44)))</f>
        <v>0</v>
      </c>
      <c r="G47" s="20">
        <f>IF(D6&lt;D68,IF(G4&gt;=D69,G46,G44),IF(G4&gt;=D69,G46,IF(G4&gt;=D68,G45,G44)))</f>
        <v>0</v>
      </c>
      <c r="H47" s="20">
        <f>IF(D6&lt;D68,IF(H4&gt;=D69,H46,H44),IF(H4&gt;=D69,H46,IF(H4&gt;=D68,H45,H44)))</f>
        <v>0</v>
      </c>
      <c r="I47" s="71" t="s">
        <v>131</v>
      </c>
    </row>
    <row r="48" spans="1:10" ht="15.75" hidden="1">
      <c r="A48" s="21"/>
      <c r="B48" s="11"/>
      <c r="C48" s="22"/>
      <c r="D48" s="23"/>
      <c r="E48" s="23"/>
      <c r="F48" s="23"/>
      <c r="G48" s="23"/>
      <c r="H48" s="23"/>
      <c r="I48" s="22"/>
    </row>
    <row r="49" spans="1:9" ht="15.75" hidden="1">
      <c r="A49" s="21"/>
      <c r="B49" s="11"/>
      <c r="C49" s="22"/>
      <c r="D49" s="23"/>
      <c r="E49" s="23"/>
      <c r="F49" s="23"/>
      <c r="G49" s="23"/>
      <c r="H49" s="23"/>
      <c r="I49" s="22"/>
    </row>
    <row r="50" spans="1:9" ht="15.75" hidden="1">
      <c r="A50" s="21"/>
      <c r="B50" s="11"/>
      <c r="C50" s="22"/>
      <c r="D50" s="23"/>
      <c r="E50" s="23"/>
      <c r="F50" s="23"/>
      <c r="G50" s="23"/>
      <c r="H50" s="23"/>
      <c r="I50" s="22"/>
    </row>
    <row r="51" spans="1:9" ht="15.75" hidden="1">
      <c r="A51" s="21"/>
      <c r="B51" s="11"/>
      <c r="C51" s="22"/>
      <c r="D51" s="23"/>
      <c r="E51" s="23"/>
      <c r="F51" s="23"/>
      <c r="G51" s="23"/>
      <c r="H51" s="23"/>
      <c r="I51" s="22"/>
    </row>
    <row r="52" spans="1:9" ht="15.75" hidden="1">
      <c r="A52" s="21"/>
      <c r="B52" s="11"/>
      <c r="C52" s="22"/>
      <c r="D52" s="23"/>
      <c r="E52" s="23"/>
      <c r="F52" s="23"/>
      <c r="G52" s="23"/>
      <c r="H52" s="23"/>
      <c r="I52" s="22"/>
    </row>
    <row r="53" spans="1:9" ht="15.75" hidden="1">
      <c r="A53" s="21"/>
      <c r="B53" s="11"/>
      <c r="C53" s="22"/>
      <c r="D53" s="23"/>
      <c r="E53" s="23"/>
      <c r="F53" s="23"/>
      <c r="G53" s="23"/>
      <c r="H53" s="23"/>
      <c r="I53" s="22"/>
    </row>
    <row r="54" spans="1:9" ht="15.75" hidden="1">
      <c r="A54" s="21"/>
      <c r="B54" s="11"/>
      <c r="C54" s="22"/>
      <c r="D54" s="23"/>
      <c r="E54" s="23"/>
      <c r="F54" s="23"/>
      <c r="G54" s="23"/>
      <c r="H54" s="23"/>
      <c r="I54" s="22"/>
    </row>
    <row r="55" spans="1:9" ht="15.75" hidden="1">
      <c r="A55" s="21"/>
      <c r="B55" s="11"/>
      <c r="C55" s="22"/>
      <c r="D55" s="23"/>
      <c r="E55" s="23"/>
      <c r="F55" s="23"/>
      <c r="G55" s="23"/>
      <c r="H55" s="23"/>
      <c r="I55" s="22"/>
    </row>
    <row r="56" spans="1:9" ht="15.75" hidden="1">
      <c r="A56" s="21"/>
      <c r="B56" s="11"/>
      <c r="C56" s="22"/>
      <c r="D56" s="23"/>
      <c r="E56" s="23"/>
      <c r="F56" s="23"/>
      <c r="G56" s="23"/>
      <c r="H56" s="23"/>
      <c r="I56" s="22"/>
    </row>
    <row r="57" spans="1:9" ht="15.75" hidden="1">
      <c r="A57" s="21"/>
      <c r="B57" s="11"/>
      <c r="C57" s="22"/>
      <c r="D57" s="23"/>
      <c r="E57" s="23"/>
      <c r="F57" s="23"/>
      <c r="G57" s="23"/>
      <c r="H57" s="23"/>
      <c r="I57" s="22"/>
    </row>
    <row r="58" spans="1:9" ht="15.75" hidden="1">
      <c r="A58" s="21"/>
      <c r="B58" s="11"/>
      <c r="C58" s="22"/>
      <c r="D58" s="23"/>
      <c r="E58" s="23"/>
      <c r="F58" s="23"/>
      <c r="G58" s="23"/>
      <c r="H58" s="23"/>
      <c r="I58" s="22"/>
    </row>
    <row r="59" spans="1:9" ht="15.75" hidden="1">
      <c r="A59" s="21"/>
      <c r="B59" s="11"/>
      <c r="C59" s="22"/>
      <c r="D59" s="23"/>
      <c r="E59" s="23"/>
      <c r="F59" s="23"/>
      <c r="G59" s="23"/>
      <c r="H59" s="23"/>
      <c r="I59" s="22"/>
    </row>
    <row r="60" spans="1:9" ht="15.75" hidden="1">
      <c r="A60" s="21"/>
      <c r="B60" s="11"/>
      <c r="C60" s="22"/>
      <c r="D60" s="23"/>
      <c r="E60" s="23"/>
      <c r="F60" s="23"/>
      <c r="G60" s="23"/>
      <c r="H60" s="23"/>
      <c r="I60" s="22"/>
    </row>
    <row r="61" spans="1:9" s="3" customFormat="1" ht="15.75">
      <c r="A61" s="24"/>
      <c r="B61" s="11"/>
      <c r="C61" s="25"/>
      <c r="D61" s="26"/>
      <c r="E61" s="26"/>
      <c r="F61" s="26"/>
      <c r="G61" s="26"/>
      <c r="H61" s="26"/>
      <c r="I61" s="25"/>
    </row>
    <row r="62" spans="1:9" ht="15.75">
      <c r="A62" s="10"/>
      <c r="B62" s="11" t="s">
        <v>132</v>
      </c>
      <c r="C62" s="12" t="s">
        <v>133</v>
      </c>
      <c r="D62" s="10"/>
      <c r="E62" s="10"/>
      <c r="F62" s="10"/>
      <c r="G62" s="10"/>
      <c r="H62" s="10"/>
      <c r="I62" s="10"/>
    </row>
    <row r="63" spans="1:9" ht="15.75">
      <c r="A63" s="10"/>
      <c r="B63" s="103" t="s">
        <v>134</v>
      </c>
      <c r="C63" s="102" t="s">
        <v>135</v>
      </c>
      <c r="D63" s="10"/>
      <c r="E63" s="10"/>
      <c r="F63" s="10"/>
      <c r="G63" s="10"/>
      <c r="H63" s="10"/>
      <c r="I63" s="10"/>
    </row>
    <row r="64" spans="1:9" ht="15.75">
      <c r="A64" s="10"/>
      <c r="B64" s="11"/>
      <c r="C64" s="102" t="s">
        <v>136</v>
      </c>
      <c r="D64" s="10"/>
      <c r="E64" s="10"/>
      <c r="F64" s="10"/>
      <c r="G64" s="10"/>
      <c r="H64" s="10"/>
      <c r="I64" s="10"/>
    </row>
    <row r="65" spans="1:9" ht="15.75">
      <c r="A65" s="10"/>
      <c r="B65" s="103" t="s">
        <v>137</v>
      </c>
      <c r="C65" s="102" t="s">
        <v>138</v>
      </c>
      <c r="D65" s="10"/>
      <c r="E65" s="10"/>
      <c r="F65" s="10"/>
      <c r="G65" s="10"/>
      <c r="H65" s="10"/>
      <c r="I65" s="10"/>
    </row>
    <row r="66" spans="1:9">
      <c r="A66" s="3"/>
      <c r="B66" s="4"/>
      <c r="C66" s="3"/>
      <c r="D66" s="3"/>
      <c r="E66" s="3"/>
      <c r="F66" s="3"/>
      <c r="G66" s="3"/>
      <c r="H66" s="3"/>
      <c r="I66" s="3"/>
    </row>
    <row r="67" spans="1:9" hidden="1">
      <c r="A67" s="3"/>
      <c r="B67" s="4"/>
      <c r="C67" s="3" t="s">
        <v>139</v>
      </c>
      <c r="D67" s="5"/>
      <c r="F67" s="3" t="s">
        <v>140</v>
      </c>
      <c r="G67" s="3" t="s">
        <v>141</v>
      </c>
      <c r="H67" s="3"/>
      <c r="I67" s="3"/>
    </row>
    <row r="68" spans="1:9" hidden="1">
      <c r="A68" s="3"/>
      <c r="B68" s="4"/>
      <c r="C68" t="s">
        <v>142</v>
      </c>
      <c r="D68" s="5">
        <v>44496</v>
      </c>
      <c r="E68" s="5">
        <v>45747</v>
      </c>
      <c r="F68" s="3">
        <v>0.5</v>
      </c>
      <c r="G68" s="3">
        <v>0.45</v>
      </c>
      <c r="H68" s="3"/>
      <c r="I68" s="3"/>
    </row>
    <row r="69" spans="1:9" hidden="1">
      <c r="A69" s="3"/>
      <c r="B69" s="4"/>
      <c r="C69" s="3" t="s">
        <v>143</v>
      </c>
      <c r="D69" s="5">
        <v>45748</v>
      </c>
      <c r="E69" s="5" t="s">
        <v>144</v>
      </c>
      <c r="F69" s="3">
        <v>0.45</v>
      </c>
      <c r="G69" s="3">
        <v>0.4</v>
      </c>
      <c r="H69" s="3"/>
      <c r="I69" s="3"/>
    </row>
    <row r="70" spans="1:9" hidden="1">
      <c r="C70" t="s">
        <v>142</v>
      </c>
      <c r="E70" s="31">
        <v>44495</v>
      </c>
      <c r="F70">
        <v>0.25</v>
      </c>
      <c r="G70">
        <v>0.2</v>
      </c>
    </row>
    <row r="71" spans="1:9" hidden="1"/>
    <row r="72" spans="1:9" hidden="1"/>
    <row r="73" spans="1:9" hidden="1">
      <c r="C73" t="s">
        <v>145</v>
      </c>
      <c r="D73" s="5"/>
      <c r="F73" s="3" t="s">
        <v>140</v>
      </c>
      <c r="G73" s="3"/>
    </row>
    <row r="74" spans="1:9" hidden="1">
      <c r="C74" t="s">
        <v>142</v>
      </c>
      <c r="D74" s="5">
        <v>44496</v>
      </c>
      <c r="E74" s="5">
        <v>45747</v>
      </c>
      <c r="F74" s="3">
        <v>0.5</v>
      </c>
      <c r="G74" s="3"/>
    </row>
    <row r="75" spans="1:9" hidden="1">
      <c r="D75" s="5">
        <v>45748</v>
      </c>
      <c r="E75" s="5" t="s">
        <v>144</v>
      </c>
      <c r="F75" s="3">
        <v>0.45</v>
      </c>
      <c r="G75" s="3"/>
    </row>
    <row r="76" spans="1:9" hidden="1">
      <c r="E76" s="31">
        <v>44495</v>
      </c>
      <c r="F76">
        <v>0.25</v>
      </c>
    </row>
    <row r="78" spans="1:9">
      <c r="D78" s="100"/>
      <c r="F78" s="3"/>
      <c r="G78" s="3"/>
    </row>
    <row r="79" spans="1:9">
      <c r="D79" s="100"/>
      <c r="E79" s="5"/>
      <c r="F79" s="3"/>
      <c r="G79" s="3"/>
    </row>
    <row r="80" spans="1:9">
      <c r="D80" s="5"/>
      <c r="E80" s="5"/>
      <c r="F80" s="3"/>
      <c r="G80" s="3"/>
    </row>
  </sheetData>
  <sheetProtection algorithmName="SHA-512" hashValue="IsXppZSJ8Vqzgn9betQNNdv9/V4OCOQ6BqyNKMUKLkYGte2+LBTk4s6xu+K9fxKxnOaIHaBU6MGiq47Fo4aoxg==" saltValue="SOX8/ESCyHMxSBobg+9cIg==" spinCount="100000" sheet="1" objects="1" scenarios="1"/>
  <mergeCells count="13">
    <mergeCell ref="D1:I1"/>
    <mergeCell ref="D2:I2"/>
    <mergeCell ref="A9:A18"/>
    <mergeCell ref="A19:A28"/>
    <mergeCell ref="A39:A47"/>
    <mergeCell ref="A1:C1"/>
    <mergeCell ref="A2:C2"/>
    <mergeCell ref="A3:C3"/>
    <mergeCell ref="A5:C5"/>
    <mergeCell ref="A29:A38"/>
    <mergeCell ref="D3:H3"/>
    <mergeCell ref="D6:H6"/>
    <mergeCell ref="A4:C4"/>
  </mergeCells>
  <conditionalFormatting sqref="D14:H14">
    <cfRule type="cellIs" dxfId="28" priority="3" operator="equal">
      <formula>0</formula>
    </cfRule>
  </conditionalFormatting>
  <conditionalFormatting sqref="D16:H16 D18:H18 D28:H28 D40:H40 D42:H42 D14:H14">
    <cfRule type="cellIs" dxfId="27" priority="4" operator="equal">
      <formula>0</formula>
    </cfRule>
  </conditionalFormatting>
  <conditionalFormatting sqref="E43">
    <cfRule type="cellIs" dxfId="26" priority="1" operator="equal">
      <formula>0</formula>
    </cfRule>
  </conditionalFormatting>
  <dataValidations count="7">
    <dataValidation type="decimal" operator="greaterThanOrEqual" allowBlank="1" showInputMessage="1" showErrorMessage="1" sqref="D41:H41" xr:uid="{00000000-0002-0000-0200-000000000000}">
      <formula1>0</formula1>
    </dataValidation>
    <dataValidation type="decimal" operator="lessThanOrEqual" allowBlank="1" showInputMessage="1" showErrorMessage="1" errorTitle="Relevant unused Loss " error="Relevant Unused  Loss must be a Negative" sqref="D39:H39" xr:uid="{00000000-0002-0000-0200-000001000000}">
      <formula1>0</formula1>
    </dataValidation>
    <dataValidation type="decimal" operator="lessThanOrEqual" allowBlank="1" showInputMessage="1" showErrorMessage="1" sqref="D40:H40" xr:uid="{00000000-0002-0000-0200-000002000000}">
      <formula1>0</formula1>
    </dataValidation>
    <dataValidation type="decimal" operator="lessThanOrEqual" allowBlank="1" showInputMessage="1" showErrorMessage="1" errorTitle="Loss Surrendered" error="Loss surrendered cannot be greater than the surrenderable loss (TC4)" sqref="E43:H43" xr:uid="{00000000-0002-0000-0200-000003000000}">
      <formula1>E42</formula1>
    </dataValidation>
    <dataValidation type="list" allowBlank="1" showInputMessage="1" showErrorMessage="1" promptTitle="Please Select" prompt="Please seelct if the production is touring or non- touring so the stencil can calculate  the correct rate of the tax credit." sqref="D3" xr:uid="{3A63B035-2247-4A44-B3B6-E3F3EC903377}">
      <formula1>"Please Select,Touring,Non-touring"</formula1>
    </dataValidation>
    <dataValidation allowBlank="1" showInputMessage="1" showErrorMessage="1" promptTitle="Please Enter Date" prompt="the date the production phase started will determine the rate of the relief available" sqref="D6" xr:uid="{9BA7D50B-5B07-4429-B004-7DB6DA7BE708}"/>
    <dataValidation type="list" allowBlank="1" showInputMessage="1" showErrorMessage="1" sqref="I3" xr:uid="{00000000-0002-0000-0200-000004000000}">
      <formula1>"Touring,None Touring"</formula1>
    </dataValidation>
  </dataValidations>
  <hyperlinks>
    <hyperlink ref="C62" r:id="rId1" xr:uid="{BCA9D626-DAC3-4632-B843-8878049286BD}"/>
  </hyperlinks>
  <pageMargins left="0.7" right="0.7" top="0.75" bottom="0.75" header="0.3" footer="0.3"/>
  <pageSetup paperSize="9" scale="56" orientation="landscape" r:id="rId2"/>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pageSetUpPr fitToPage="1"/>
  </sheetPr>
  <dimension ref="A1:H104"/>
  <sheetViews>
    <sheetView showGridLines="0" zoomScale="85" zoomScaleNormal="85" workbookViewId="0">
      <pane ySplit="7" topLeftCell="A8" activePane="bottomLeft" state="frozen"/>
      <selection pane="bottomLeft" activeCell="A21" sqref="A21"/>
    </sheetView>
  </sheetViews>
  <sheetFormatPr defaultColWidth="9.140625" defaultRowHeight="15.75"/>
  <cols>
    <col min="1" max="1" width="49" style="27" customWidth="1"/>
    <col min="2" max="2" width="26" style="27" customWidth="1"/>
    <col min="3" max="3" width="30.28515625" style="27" customWidth="1"/>
    <col min="4" max="4" width="21.7109375" style="27" customWidth="1"/>
    <col min="5" max="5" width="24.42578125" style="27" customWidth="1"/>
    <col min="6" max="6" width="36.7109375" style="27" customWidth="1"/>
    <col min="7" max="7" width="49" style="27" customWidth="1"/>
    <col min="8" max="8" width="77.7109375" style="27" customWidth="1"/>
    <col min="9" max="16384" width="9.140625" style="27"/>
  </cols>
  <sheetData>
    <row r="1" spans="1:8" hidden="1">
      <c r="B1" s="28">
        <f>SUM(D44,C44)</f>
        <v>0</v>
      </c>
      <c r="E1" s="28">
        <f>SUM(E44,F44)</f>
        <v>0</v>
      </c>
    </row>
    <row r="2" spans="1:8" ht="21" customHeight="1">
      <c r="A2" s="147" t="s">
        <v>146</v>
      </c>
      <c r="B2" s="147"/>
      <c r="C2" s="147"/>
      <c r="D2" s="147"/>
      <c r="E2" s="147"/>
      <c r="F2" s="147"/>
      <c r="G2" s="147"/>
      <c r="H2" s="147"/>
    </row>
    <row r="3" spans="1:8" ht="14.25" customHeight="1">
      <c r="A3" s="29" t="s">
        <v>1</v>
      </c>
      <c r="B3" s="29"/>
      <c r="C3" s="29" t="s">
        <v>147</v>
      </c>
      <c r="D3" s="29"/>
      <c r="E3" s="29" t="s">
        <v>148</v>
      </c>
      <c r="F3" s="29"/>
      <c r="G3" s="29"/>
      <c r="H3" s="29"/>
    </row>
    <row r="4" spans="1:8" ht="14.25" customHeight="1" thickBot="1">
      <c r="A4" s="29" t="s">
        <v>3</v>
      </c>
      <c r="B4" s="29"/>
      <c r="C4" s="29" t="s">
        <v>149</v>
      </c>
      <c r="D4" s="29"/>
      <c r="E4" s="29" t="s">
        <v>150</v>
      </c>
      <c r="F4" s="29"/>
      <c r="G4" s="29"/>
      <c r="H4" s="29"/>
    </row>
    <row r="5" spans="1:8" s="33" customFormat="1" ht="21" customHeight="1">
      <c r="A5" s="32" t="s">
        <v>151</v>
      </c>
      <c r="B5" s="75" t="s">
        <v>152</v>
      </c>
      <c r="C5" s="88" t="s">
        <v>153</v>
      </c>
      <c r="D5" s="76"/>
      <c r="E5" s="76"/>
      <c r="F5" s="76"/>
      <c r="G5" s="76"/>
      <c r="H5" s="77"/>
    </row>
    <row r="6" spans="1:8" ht="15" customHeight="1">
      <c r="A6" s="72" t="s">
        <v>27</v>
      </c>
      <c r="B6" s="73" t="s">
        <v>27</v>
      </c>
      <c r="C6" s="58"/>
      <c r="D6" s="58"/>
      <c r="E6" s="58"/>
      <c r="F6" s="58"/>
      <c r="G6" s="58"/>
      <c r="H6" s="74"/>
    </row>
    <row r="7" spans="1:8" s="33" customFormat="1" ht="15" customHeight="1">
      <c r="A7" s="34" t="s">
        <v>154</v>
      </c>
      <c r="B7" s="35" t="s">
        <v>155</v>
      </c>
      <c r="C7" s="35" t="s">
        <v>156</v>
      </c>
      <c r="D7" s="35" t="s">
        <v>157</v>
      </c>
      <c r="E7" s="35" t="s">
        <v>158</v>
      </c>
      <c r="F7" s="35" t="s">
        <v>159</v>
      </c>
      <c r="G7" s="35" t="s">
        <v>160</v>
      </c>
      <c r="H7" s="36" t="s">
        <v>161</v>
      </c>
    </row>
    <row r="8" spans="1:8" ht="15" customHeight="1">
      <c r="A8" s="78" t="s">
        <v>162</v>
      </c>
      <c r="B8" s="79"/>
      <c r="C8" s="61"/>
      <c r="D8" s="61"/>
      <c r="E8" s="61"/>
      <c r="F8" s="61"/>
      <c r="G8" s="61"/>
      <c r="H8" s="80"/>
    </row>
    <row r="9" spans="1:8">
      <c r="A9" s="81" t="s">
        <v>163</v>
      </c>
      <c r="B9" s="79"/>
      <c r="C9" s="61"/>
      <c r="D9" s="61"/>
      <c r="E9" s="61"/>
      <c r="F9" s="61"/>
      <c r="G9" s="61"/>
      <c r="H9" s="80"/>
    </row>
    <row r="10" spans="1:8">
      <c r="A10" s="81" t="s">
        <v>164</v>
      </c>
      <c r="B10" s="79"/>
      <c r="C10" s="61"/>
      <c r="D10" s="61"/>
      <c r="E10" s="61"/>
      <c r="F10" s="61"/>
      <c r="G10" s="61"/>
      <c r="H10" s="80"/>
    </row>
    <row r="11" spans="1:8">
      <c r="A11" s="81"/>
      <c r="B11" s="79"/>
      <c r="C11" s="61"/>
      <c r="D11" s="61"/>
      <c r="E11" s="61"/>
      <c r="F11" s="61"/>
      <c r="G11" s="61"/>
      <c r="H11" s="80"/>
    </row>
    <row r="12" spans="1:8">
      <c r="A12" s="78" t="s">
        <v>165</v>
      </c>
      <c r="B12" s="79"/>
      <c r="C12" s="61"/>
      <c r="D12" s="61"/>
      <c r="E12" s="61"/>
      <c r="F12" s="61"/>
      <c r="G12" s="61"/>
      <c r="H12" s="80"/>
    </row>
    <row r="13" spans="1:8">
      <c r="A13" s="81" t="s">
        <v>163</v>
      </c>
      <c r="B13" s="79"/>
      <c r="C13" s="61"/>
      <c r="D13" s="61"/>
      <c r="E13" s="61"/>
      <c r="F13" s="61"/>
      <c r="G13" s="61"/>
      <c r="H13" s="80"/>
    </row>
    <row r="14" spans="1:8">
      <c r="A14" s="82" t="s">
        <v>166</v>
      </c>
      <c r="B14" s="79"/>
      <c r="C14" s="61"/>
      <c r="D14" s="61"/>
      <c r="E14" s="61"/>
      <c r="F14" s="61"/>
      <c r="G14" s="61"/>
      <c r="H14" s="80"/>
    </row>
    <row r="15" spans="1:8">
      <c r="A15" s="82" t="s">
        <v>167</v>
      </c>
      <c r="B15" s="79"/>
      <c r="C15" s="61"/>
      <c r="D15" s="61"/>
      <c r="E15" s="61"/>
      <c r="F15" s="61"/>
      <c r="G15" s="61"/>
      <c r="H15" s="80"/>
    </row>
    <row r="16" spans="1:8">
      <c r="A16" s="81" t="s">
        <v>168</v>
      </c>
      <c r="B16" s="79"/>
      <c r="C16" s="61"/>
      <c r="D16" s="61"/>
      <c r="E16" s="61"/>
      <c r="F16" s="61"/>
      <c r="G16" s="61"/>
      <c r="H16" s="80"/>
    </row>
    <row r="17" spans="1:8">
      <c r="A17" s="81" t="s">
        <v>169</v>
      </c>
      <c r="B17" s="79"/>
      <c r="C17" s="61"/>
      <c r="D17" s="61"/>
      <c r="E17" s="61"/>
      <c r="F17" s="61"/>
      <c r="G17" s="61"/>
      <c r="H17" s="80"/>
    </row>
    <row r="18" spans="1:8">
      <c r="A18" s="81" t="s">
        <v>170</v>
      </c>
      <c r="B18" s="79"/>
      <c r="C18" s="61"/>
      <c r="D18" s="61"/>
      <c r="E18" s="61"/>
      <c r="F18" s="61"/>
      <c r="G18" s="61"/>
      <c r="H18" s="80"/>
    </row>
    <row r="19" spans="1:8">
      <c r="A19" s="81" t="s">
        <v>171</v>
      </c>
      <c r="B19" s="79"/>
      <c r="C19" s="61"/>
      <c r="D19" s="61"/>
      <c r="E19" s="61"/>
      <c r="F19" s="61"/>
      <c r="G19" s="61"/>
      <c r="H19" s="80"/>
    </row>
    <row r="20" spans="1:8">
      <c r="A20" s="81"/>
      <c r="B20" s="79"/>
      <c r="C20" s="61"/>
      <c r="D20" s="61"/>
      <c r="E20" s="61"/>
      <c r="F20" s="61"/>
      <c r="G20" s="61"/>
      <c r="H20" s="80"/>
    </row>
    <row r="21" spans="1:8">
      <c r="A21" s="81" t="s">
        <v>172</v>
      </c>
      <c r="B21" s="79"/>
      <c r="C21" s="61"/>
      <c r="D21" s="61"/>
      <c r="E21" s="61"/>
      <c r="F21" s="61"/>
      <c r="G21" s="61"/>
      <c r="H21" s="80"/>
    </row>
    <row r="22" spans="1:8">
      <c r="A22" s="81"/>
      <c r="B22" s="79"/>
      <c r="C22" s="61"/>
      <c r="D22" s="61"/>
      <c r="E22" s="61"/>
      <c r="F22" s="61"/>
      <c r="G22" s="61"/>
      <c r="H22" s="80"/>
    </row>
    <row r="23" spans="1:8">
      <c r="A23" s="81"/>
      <c r="B23" s="79"/>
      <c r="C23" s="61"/>
      <c r="D23" s="61"/>
      <c r="E23" s="61"/>
      <c r="F23" s="61"/>
      <c r="G23" s="61"/>
      <c r="H23" s="80"/>
    </row>
    <row r="24" spans="1:8">
      <c r="A24" s="81"/>
      <c r="B24" s="79"/>
      <c r="C24" s="61"/>
      <c r="D24" s="61"/>
      <c r="E24" s="61"/>
      <c r="F24" s="61"/>
      <c r="G24" s="61"/>
      <c r="H24" s="80"/>
    </row>
    <row r="25" spans="1:8" ht="31.5">
      <c r="A25" s="83" t="s">
        <v>173</v>
      </c>
      <c r="B25" s="79"/>
      <c r="C25" s="61"/>
      <c r="D25" s="61"/>
      <c r="E25" s="61"/>
      <c r="F25" s="61"/>
      <c r="G25" s="61"/>
      <c r="H25" s="80"/>
    </row>
    <row r="26" spans="1:8">
      <c r="A26" s="81" t="s">
        <v>163</v>
      </c>
      <c r="B26" s="79"/>
      <c r="C26" s="61"/>
      <c r="D26" s="61"/>
      <c r="E26" s="61"/>
      <c r="F26" s="61"/>
      <c r="G26" s="61"/>
      <c r="H26" s="80"/>
    </row>
    <row r="27" spans="1:8">
      <c r="A27" s="81" t="s">
        <v>174</v>
      </c>
      <c r="B27" s="79"/>
      <c r="C27" s="61"/>
      <c r="D27" s="61"/>
      <c r="E27" s="61"/>
      <c r="F27" s="61"/>
      <c r="G27" s="61"/>
      <c r="H27" s="80"/>
    </row>
    <row r="28" spans="1:8">
      <c r="A28" s="81" t="s">
        <v>175</v>
      </c>
      <c r="B28" s="79"/>
      <c r="C28" s="61"/>
      <c r="D28" s="61"/>
      <c r="E28" s="61"/>
      <c r="F28" s="61"/>
      <c r="G28" s="61"/>
      <c r="H28" s="80"/>
    </row>
    <row r="29" spans="1:8">
      <c r="A29" s="81" t="s">
        <v>176</v>
      </c>
      <c r="B29" s="79"/>
      <c r="C29" s="61"/>
      <c r="D29" s="61"/>
      <c r="E29" s="61"/>
      <c r="F29" s="61"/>
      <c r="G29" s="61"/>
      <c r="H29" s="80"/>
    </row>
    <row r="30" spans="1:8">
      <c r="A30" s="81" t="s">
        <v>177</v>
      </c>
      <c r="B30" s="79"/>
      <c r="C30" s="61"/>
      <c r="D30" s="61"/>
      <c r="E30" s="61"/>
      <c r="F30" s="61"/>
      <c r="G30" s="61"/>
      <c r="H30" s="80"/>
    </row>
    <row r="31" spans="1:8">
      <c r="A31" s="81" t="s">
        <v>178</v>
      </c>
      <c r="B31" s="79"/>
      <c r="C31" s="61"/>
      <c r="D31" s="61"/>
      <c r="E31" s="61"/>
      <c r="F31" s="61"/>
      <c r="G31" s="61"/>
      <c r="H31" s="80"/>
    </row>
    <row r="32" spans="1:8">
      <c r="A32" s="81" t="s">
        <v>179</v>
      </c>
      <c r="B32" s="79"/>
      <c r="C32" s="61"/>
      <c r="D32" s="61"/>
      <c r="E32" s="61"/>
      <c r="F32" s="61"/>
      <c r="G32" s="61"/>
      <c r="H32" s="80"/>
    </row>
    <row r="33" spans="1:8">
      <c r="A33" s="81" t="s">
        <v>180</v>
      </c>
      <c r="B33" s="79"/>
      <c r="C33" s="61"/>
      <c r="D33" s="61"/>
      <c r="E33" s="61"/>
      <c r="F33" s="61"/>
      <c r="G33" s="61"/>
      <c r="H33" s="80"/>
    </row>
    <row r="34" spans="1:8">
      <c r="A34" s="81"/>
      <c r="B34" s="79"/>
      <c r="C34" s="61"/>
      <c r="D34" s="61"/>
      <c r="E34" s="61"/>
      <c r="F34" s="61"/>
      <c r="G34" s="61"/>
      <c r="H34" s="80"/>
    </row>
    <row r="35" spans="1:8">
      <c r="A35" s="81"/>
      <c r="B35" s="79"/>
      <c r="C35" s="61"/>
      <c r="D35" s="61"/>
      <c r="E35" s="61"/>
      <c r="F35" s="61"/>
      <c r="G35" s="61"/>
      <c r="H35" s="80"/>
    </row>
    <row r="36" spans="1:8">
      <c r="A36" s="81"/>
      <c r="B36" s="79"/>
      <c r="C36" s="61"/>
      <c r="D36" s="61"/>
      <c r="E36" s="61"/>
      <c r="F36" s="61"/>
      <c r="G36" s="61"/>
      <c r="H36" s="80"/>
    </row>
    <row r="37" spans="1:8" ht="47.25">
      <c r="A37" s="84" t="s">
        <v>181</v>
      </c>
      <c r="B37" s="79"/>
      <c r="C37" s="61"/>
      <c r="D37" s="61"/>
      <c r="E37" s="61"/>
      <c r="F37" s="61"/>
      <c r="G37" s="61"/>
      <c r="H37" s="80"/>
    </row>
    <row r="38" spans="1:8">
      <c r="A38" s="82" t="s">
        <v>182</v>
      </c>
      <c r="B38" s="79"/>
      <c r="C38" s="61"/>
      <c r="D38" s="61"/>
      <c r="E38" s="61"/>
      <c r="F38" s="61"/>
      <c r="G38" s="61"/>
      <c r="H38" s="80"/>
    </row>
    <row r="39" spans="1:8">
      <c r="A39" s="82" t="s">
        <v>183</v>
      </c>
      <c r="B39" s="79"/>
      <c r="C39" s="61"/>
      <c r="D39" s="61"/>
      <c r="E39" s="61"/>
      <c r="F39" s="61"/>
      <c r="G39" s="61"/>
      <c r="H39" s="80"/>
    </row>
    <row r="40" spans="1:8">
      <c r="A40" s="82" t="s">
        <v>184</v>
      </c>
      <c r="B40" s="79"/>
      <c r="C40" s="61"/>
      <c r="D40" s="61"/>
      <c r="E40" s="61"/>
      <c r="F40" s="61"/>
      <c r="G40" s="61"/>
      <c r="H40" s="80"/>
    </row>
    <row r="41" spans="1:8">
      <c r="A41" s="81" t="s">
        <v>185</v>
      </c>
      <c r="B41" s="79"/>
      <c r="C41" s="61"/>
      <c r="D41" s="61"/>
      <c r="E41" s="61"/>
      <c r="F41" s="61"/>
      <c r="G41" s="61"/>
      <c r="H41" s="80"/>
    </row>
    <row r="42" spans="1:8">
      <c r="A42" s="81" t="s">
        <v>186</v>
      </c>
      <c r="B42" s="79"/>
      <c r="C42" s="61"/>
      <c r="D42" s="61"/>
      <c r="E42" s="61"/>
      <c r="F42" s="61"/>
      <c r="G42" s="61"/>
      <c r="H42" s="80"/>
    </row>
    <row r="43" spans="1:8">
      <c r="A43" s="81"/>
      <c r="B43" s="79"/>
      <c r="C43" s="61"/>
      <c r="D43" s="61"/>
      <c r="E43" s="61"/>
      <c r="F43" s="61"/>
      <c r="G43" s="61"/>
      <c r="H43" s="80"/>
    </row>
    <row r="44" spans="1:8" s="33" customFormat="1" ht="16.5" thickBot="1">
      <c r="A44" s="37" t="s">
        <v>187</v>
      </c>
      <c r="B44" s="38">
        <f>SUBTOTAL(109,Table2[Total expenditure])</f>
        <v>0</v>
      </c>
      <c r="C44" s="38">
        <f>SUBTOTAL(109,Table2[Non Core Expenditure])</f>
        <v>0</v>
      </c>
      <c r="D44" s="38">
        <f>SUBTOTAL(109,Table2[Total Core Expenditure])</f>
        <v>0</v>
      </c>
      <c r="E44" s="38">
        <f>SUBTOTAL(109,Table2[Total UK/EEA Core Expenditure])</f>
        <v>0</v>
      </c>
      <c r="F44" s="38">
        <f>SUM(Table2[Total Non UK/EEA Core Expenditure])</f>
        <v>0</v>
      </c>
      <c r="G44" s="38">
        <f>SUM(Table2[[Apportionment basis ]])</f>
        <v>0</v>
      </c>
      <c r="H44" s="39"/>
    </row>
    <row r="45" spans="1:8">
      <c r="A45" s="85" t="s">
        <v>188</v>
      </c>
      <c r="B45" s="86"/>
      <c r="C45" s="61"/>
      <c r="D45" s="61"/>
      <c r="E45" s="87"/>
      <c r="F45" s="61"/>
      <c r="G45" s="61"/>
      <c r="H45" s="61"/>
    </row>
    <row r="46" spans="1:8" s="33" customFormat="1" ht="16.5" thickBot="1">
      <c r="A46" s="40" t="s">
        <v>187</v>
      </c>
      <c r="B46" s="41">
        <f>Table2[[#Totals],[Total expenditure]]-B45</f>
        <v>0</v>
      </c>
      <c r="C46" s="41">
        <f>Table2[[#Totals],[Non Core Expenditure]]-C45</f>
        <v>0</v>
      </c>
      <c r="D46" s="41">
        <f>Table2[[#Totals],[Total Core Expenditure]]-D45</f>
        <v>0</v>
      </c>
      <c r="E46" s="41">
        <f>Table2[[#Totals],[Total UK/EEA Core Expenditure]]-E45</f>
        <v>0</v>
      </c>
      <c r="F46" s="41">
        <f>Table2[[#Totals],[Total Non UK/EEA Core Expenditure]]-F45</f>
        <v>0</v>
      </c>
      <c r="G46" s="41">
        <f>Table2[[#Totals],[Apportionment basis ]]-G45</f>
        <v>0</v>
      </c>
      <c r="H46" s="42"/>
    </row>
    <row r="47" spans="1:8">
      <c r="A47" s="27" t="s">
        <v>189</v>
      </c>
    </row>
    <row r="48" spans="1:8">
      <c r="A48" s="27" t="s">
        <v>190</v>
      </c>
    </row>
    <row r="49" spans="1:1">
      <c r="A49" s="27" t="s">
        <v>191</v>
      </c>
    </row>
    <row r="104" spans="1:1">
      <c r="A104" s="30"/>
    </row>
  </sheetData>
  <sheetProtection algorithmName="SHA-512" hashValue="TqO9XWgO2aegz3sGd5FWHMpxm5MEtidKudfpIcTFa19Nb4uA4vG6zD4/YKSI3aX3K+E3aW4MI7wbGqOin6yBhA==" saltValue="2w6OkRZekffKlWutOp5wGw==" spinCount="100000" sheet="1" insertColumns="0" insertRows="0"/>
  <mergeCells count="1">
    <mergeCell ref="A2:H2"/>
  </mergeCells>
  <conditionalFormatting sqref="B44">
    <cfRule type="cellIs" dxfId="25" priority="2" operator="notEqual">
      <formula>$B$1</formula>
    </cfRule>
  </conditionalFormatting>
  <conditionalFormatting sqref="D44">
    <cfRule type="cellIs" dxfId="24" priority="1" operator="notEqual">
      <formula>$E$1</formula>
    </cfRule>
  </conditionalFormatting>
  <hyperlinks>
    <hyperlink ref="C5" r:id="rId1" xr:uid="{00000000-0004-0000-0300-000000000000}"/>
  </hyperlinks>
  <pageMargins left="1" right="1" top="1" bottom="1" header="0.5" footer="0.5"/>
  <pageSetup paperSize="9" scale="39" fitToHeight="0" orientation="landscape" r:id="rId2"/>
  <headerFooter>
    <oddFooter>&amp;C&amp;1#&amp;"Calibri"&amp;10&amp;K000000OFFICIAL</oddFooter>
  </headerFooter>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3f61a81-08e4-450f-9189-2143ec144f36">
      <Terms xmlns="http://schemas.microsoft.com/office/infopath/2007/PartnerControls"/>
    </lcf76f155ced4ddcb4097134ff3c332f>
    <_ip_UnifiedCompliancePolicyUIAction xmlns="http://schemas.microsoft.com/sharepoint/v3" xsi:nil="true"/>
    <Notes xmlns="43f61a81-08e4-450f-9189-2143ec144f36" xsi:nil="true"/>
    <Description xmlns="43f61a81-08e4-450f-9189-2143ec144f36" xsi:nil="true"/>
    <Restricted_x003f_ xmlns="43f61a81-08e4-450f-9189-2143ec144f36">false</Restricted_x003f_>
    <_ip_UnifiedCompliancePolicyProperties xmlns="http://schemas.microsoft.com/sharepoint/v3" xsi:nil="true"/>
    <Date xmlns="43f61a81-08e4-450f-9189-2143ec144f36" xsi:nil="true"/>
    <_Flow_SignoffStatus xmlns="43f61a81-08e4-450f-9189-2143ec144f36" xsi:nil="true"/>
    <_x0077_gy3 xmlns="43f61a81-08e4-450f-9189-2143ec144f36" xsi:nil="true"/>
    <TaxCatchAll xmlns="229aab0b-7173-4521-96dd-bb43636f532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ADE49AA34772468ECB203A2ABF3A84" ma:contentTypeVersion="31" ma:contentTypeDescription="Create a new document." ma:contentTypeScope="" ma:versionID="4f4d253bc20ba4df7ac9ec746ac7562d">
  <xsd:schema xmlns:xsd="http://www.w3.org/2001/XMLSchema" xmlns:xs="http://www.w3.org/2001/XMLSchema" xmlns:p="http://schemas.microsoft.com/office/2006/metadata/properties" xmlns:ns1="http://schemas.microsoft.com/sharepoint/v3" xmlns:ns2="43f61a81-08e4-450f-9189-2143ec144f36" xmlns:ns3="229aab0b-7173-4521-96dd-bb43636f532e" targetNamespace="http://schemas.microsoft.com/office/2006/metadata/properties" ma:root="true" ma:fieldsID="5b47f16e74ed1ec9b37661be9f25fead" ns1:_="" ns2:_="" ns3:_="">
    <xsd:import namespace="http://schemas.microsoft.com/sharepoint/v3"/>
    <xsd:import namespace="43f61a81-08e4-450f-9189-2143ec144f36"/>
    <xsd:import namespace="229aab0b-7173-4521-96dd-bb43636f532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Description" minOccurs="0"/>
                <xsd:element ref="ns2:Restricted_x003f_" minOccurs="0"/>
                <xsd:element ref="ns2:MediaServiceAutoTags" minOccurs="0"/>
                <xsd:element ref="ns2:MediaServiceOCR" minOccurs="0"/>
                <xsd:element ref="ns2:MediaServiceGenerationTime" minOccurs="0"/>
                <xsd:element ref="ns2:MediaServiceEventHashCode" minOccurs="0"/>
                <xsd:element ref="ns2:Date" minOccurs="0"/>
                <xsd:element ref="ns2:_x0077_gy3" minOccurs="0"/>
                <xsd:element ref="ns2:MediaServiceDateTaken" minOccurs="0"/>
                <xsd:element ref="ns2:MediaLengthInSeconds" minOccurs="0"/>
                <xsd:element ref="ns2:MediaServiceLocation" minOccurs="0"/>
                <xsd:element ref="ns2:Note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9" nillable="true" ma:displayName="Unified Compliance Policy Properties" ma:hidden="true" ma:internalName="_ip_UnifiedCompliancePolicyProperties">
      <xsd:simpleType>
        <xsd:restriction base="dms:Note"/>
      </xsd:simpleType>
    </xsd:element>
    <xsd:element name="_ip_UnifiedCompliancePolicyUIAction" ma:index="3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f61a81-08e4-450f-9189-2143ec144f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Description" ma:index="14" nillable="true" ma:displayName="Description" ma:format="Dropdown" ma:internalName="Description">
      <xsd:simpleType>
        <xsd:restriction base="dms:Note">
          <xsd:maxLength value="255"/>
        </xsd:restriction>
      </xsd:simpleType>
    </xsd:element>
    <xsd:element name="Restricted_x003f_" ma:index="15" nillable="true" ma:displayName="Restricted?" ma:default="0" ma:format="Dropdown" ma:internalName="Restricted_x003f_">
      <xsd:simpleType>
        <xsd:restriction base="dms:Boolea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Date" ma:index="20" nillable="true" ma:displayName="Date" ma:format="DateOnly" ma:internalName="Date">
      <xsd:simpleType>
        <xsd:restriction base="dms:DateTime"/>
      </xsd:simpleType>
    </xsd:element>
    <xsd:element name="_x0077_gy3" ma:index="21" nillable="true" ma:displayName="Text" ma:internalName="_x0077_gy3">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MediaServiceLocation" ma:index="24" nillable="true" ma:displayName="Location" ma:internalName="MediaServiceLocation" ma:readOnly="true">
      <xsd:simpleType>
        <xsd:restriction base="dms:Text"/>
      </xsd:simpleType>
    </xsd:element>
    <xsd:element name="Notes" ma:index="25" nillable="true" ma:displayName="Notes" ma:description="Relates to the current status of a document" ma:format="Dropdown" ma:internalName="Notes">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_Flow_SignoffStatus" ma:index="32" nillable="true" ma:displayName="Sign-off status" ma:internalName="Sign_x002d_off_x0020_status">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9aab0b-7173-4521-96dd-bb43636f53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8" nillable="true" ma:displayName="Taxonomy Catch All Column" ma:hidden="true" ma:list="{085845f4-f9e3-4de0-9bcd-bb6dc0918d80}" ma:internalName="TaxCatchAll" ma:showField="CatchAllData" ma:web="229aab0b-7173-4521-96dd-bb43636f53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DB9648-18A1-4AA1-94F7-8C3418CA857E}"/>
</file>

<file path=customXml/itemProps2.xml><?xml version="1.0" encoding="utf-8"?>
<ds:datastoreItem xmlns:ds="http://schemas.openxmlformats.org/officeDocument/2006/customXml" ds:itemID="{40FD1192-5AAE-406E-9A7A-0A683027EAAE}"/>
</file>

<file path=customXml/itemProps3.xml><?xml version="1.0" encoding="utf-8"?>
<ds:datastoreItem xmlns:ds="http://schemas.openxmlformats.org/officeDocument/2006/customXml" ds:itemID="{70D25BA2-7485-4C39-A48A-E003B4D4A8DD}"/>
</file>

<file path=docProps/app.xml><?xml version="1.0" encoding="utf-8"?>
<Properties xmlns="http://schemas.openxmlformats.org/officeDocument/2006/extended-properties" xmlns:vt="http://schemas.openxmlformats.org/officeDocument/2006/docPropsVTypes">
  <Application>Microsoft Excel Online</Application>
  <Manager/>
  <Company>HM Revenue and Customs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Atkins, Peter (WMBC Incentives &amp; Reliefs)</cp:lastModifiedBy>
  <cp:revision/>
  <dcterms:created xsi:type="dcterms:W3CDTF">2017-06-16T09:27:03Z</dcterms:created>
  <dcterms:modified xsi:type="dcterms:W3CDTF">2024-12-02T16:21:29Z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0x0101009FADE49AA34772468ECB203A2ABF3A84</vt:lpwstr>
  </property>
  <property fmtid="{D5CDD505-2E9C-101B-9397-08002B2CF9AE}" pid="3" name="Order">
    <vt:r8>12600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2021-12-07T12:48:58Z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57747328-98e6-4a57-8abe-e18ee178c0ad</vt:lpwstr>
  </property>
  <property fmtid="{D5CDD505-2E9C-101B-9397-08002B2CF9AE}" pid="16" name="MSIP_Label_f9af038e-07b4-4369-a678-c835687cb272_ContentBits">
    <vt:lpwstr>2</vt:lpwstr>
  </property>
  <property fmtid="{D5CDD505-2E9C-101B-9397-08002B2CF9AE}" pid="17" name="MediaServiceImageTags">
    <vt:lpwstr/>
  </property>
</Properties>
</file>