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S:\Shared With Me\Research\Data\Data - Website\"/>
    </mc:Choice>
  </mc:AlternateContent>
  <xr:revisionPtr revIDLastSave="0" documentId="13_ncr:1_{29FE73F6-AFFE-4BA4-8C56-942597A5E117}" xr6:coauthVersionLast="47" xr6:coauthVersionMax="47" xr10:uidLastSave="{00000000-0000-0000-0000-000000000000}"/>
  <bookViews>
    <workbookView xWindow="-120" yWindow="-120" windowWidth="29040" windowHeight="15840" xr2:uid="{00000000-000D-0000-FFFF-FFFF00000000}"/>
  </bookViews>
  <sheets>
    <sheet name="Table of Contents" sheetId="5" r:id="rId1"/>
    <sheet name="Issuance Net" sheetId="1" r:id="rId2"/>
    <sheet name="Issuance Gross" sheetId="8" r:id="rId3"/>
    <sheet name="Trading Volume" sheetId="9" r:id="rId4"/>
    <sheet name="Outstanding" sheetId="4" r:id="rId5"/>
    <sheet name="Holders" sheetId="10" r:id="rId6"/>
    <sheet name="Yield Curve Rates" sheetId="6" r:id="rId7"/>
  </sheets>
  <definedNames>
    <definedName name="_xlnm.Print_Area" localSheetId="1">'Issuance Net'!$B$1:$Q$119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79" i="9" l="1"/>
  <c r="U79" i="9"/>
  <c r="V79" i="9"/>
  <c r="W79" i="9"/>
  <c r="X79" i="9"/>
  <c r="Z79" i="9"/>
  <c r="AA79" i="9"/>
  <c r="AB79" i="9"/>
  <c r="AC79" i="9"/>
  <c r="AD79" i="9"/>
  <c r="T43" i="9"/>
  <c r="U43" i="9"/>
  <c r="V43" i="9"/>
  <c r="W43" i="9"/>
  <c r="X43" i="9"/>
  <c r="Z43" i="9"/>
  <c r="AA43" i="9"/>
  <c r="AB43" i="9"/>
  <c r="AC43" i="9"/>
  <c r="AD43" i="9"/>
  <c r="I87" i="4" l="1"/>
  <c r="J87" i="4"/>
  <c r="K87" i="4"/>
  <c r="L87" i="4"/>
  <c r="M87" i="4"/>
  <c r="N87" i="4"/>
  <c r="P87" i="4"/>
  <c r="Q87" i="4"/>
  <c r="R87" i="4"/>
  <c r="S87" i="4"/>
  <c r="T87" i="4"/>
  <c r="U87" i="4"/>
  <c r="F55" i="6"/>
  <c r="G55" i="6"/>
  <c r="I55" i="6"/>
  <c r="J55" i="6"/>
  <c r="F91" i="6"/>
  <c r="G91" i="6"/>
  <c r="I91" i="6"/>
  <c r="J91" i="6"/>
  <c r="Z81" i="8" l="1"/>
  <c r="AA81" i="8"/>
  <c r="AB81" i="8"/>
  <c r="AC81" i="8"/>
  <c r="AE81" i="8"/>
  <c r="AF81" i="8"/>
  <c r="AG81" i="8"/>
  <c r="AH81" i="8"/>
  <c r="R81" i="1"/>
  <c r="S81" i="1"/>
  <c r="U81" i="1"/>
  <c r="V81" i="1"/>
  <c r="Z45" i="8"/>
  <c r="AA45" i="8"/>
  <c r="AB45" i="8"/>
  <c r="AC45" i="8"/>
  <c r="AE45" i="8"/>
  <c r="AF45" i="8"/>
  <c r="AG45" i="8"/>
  <c r="AH45" i="8"/>
  <c r="V45" i="1"/>
  <c r="U45" i="1"/>
  <c r="S45" i="1"/>
  <c r="R45" i="1"/>
  <c r="T78" i="9" l="1"/>
  <c r="U78" i="9"/>
  <c r="V78" i="9"/>
  <c r="W78" i="9"/>
  <c r="X78" i="9"/>
  <c r="Z78" i="9"/>
  <c r="AA78" i="9"/>
  <c r="AB78" i="9"/>
  <c r="AC78" i="9"/>
  <c r="AD78" i="9"/>
  <c r="I51" i="4"/>
  <c r="J51" i="4"/>
  <c r="K51" i="4"/>
  <c r="L51" i="4"/>
  <c r="M51" i="4"/>
  <c r="N51" i="4"/>
  <c r="P51" i="4"/>
  <c r="Q51" i="4"/>
  <c r="R51" i="4"/>
  <c r="S51" i="4"/>
  <c r="T51" i="4"/>
  <c r="U51" i="4"/>
  <c r="I86" i="4"/>
  <c r="J86" i="4"/>
  <c r="K86" i="4"/>
  <c r="L86" i="4"/>
  <c r="M86" i="4"/>
  <c r="N86" i="4"/>
  <c r="P86" i="4"/>
  <c r="Q86" i="4"/>
  <c r="R86" i="4"/>
  <c r="S86" i="4"/>
  <c r="T86" i="4"/>
  <c r="U86" i="4"/>
  <c r="Z80" i="8" l="1"/>
  <c r="AA80" i="8"/>
  <c r="AB80" i="8"/>
  <c r="AC80" i="8"/>
  <c r="AE80" i="8"/>
  <c r="AF80" i="8"/>
  <c r="AG80" i="8"/>
  <c r="AH80" i="8"/>
  <c r="R80" i="1"/>
  <c r="S80" i="1"/>
  <c r="U80" i="1"/>
  <c r="V80" i="1"/>
  <c r="F90" i="6"/>
  <c r="G90" i="6"/>
  <c r="I90" i="6"/>
  <c r="J90" i="6"/>
  <c r="O44" i="10" l="1"/>
  <c r="P44" i="10"/>
  <c r="Q44" i="10"/>
  <c r="R44" i="10"/>
  <c r="S44" i="10"/>
  <c r="T44" i="10"/>
  <c r="U44" i="10"/>
  <c r="V44" i="10"/>
  <c r="W44" i="10"/>
  <c r="X44" i="10"/>
  <c r="Z44" i="10"/>
  <c r="AA44" i="10"/>
  <c r="AB44" i="10"/>
  <c r="AC44" i="10"/>
  <c r="AD44" i="10"/>
  <c r="AE44" i="10"/>
  <c r="AF44" i="10"/>
  <c r="AG44" i="10"/>
  <c r="AH44" i="10"/>
  <c r="AI44" i="10"/>
  <c r="U85" i="4"/>
  <c r="T85" i="4"/>
  <c r="S85" i="4"/>
  <c r="R85" i="4"/>
  <c r="Q85" i="4"/>
  <c r="P85" i="4"/>
  <c r="N85" i="4"/>
  <c r="M85" i="4"/>
  <c r="L85" i="4"/>
  <c r="K85" i="4"/>
  <c r="J85" i="4"/>
  <c r="I85" i="4"/>
  <c r="T77" i="9"/>
  <c r="U77" i="9"/>
  <c r="V77" i="9"/>
  <c r="W77" i="9"/>
  <c r="X77" i="9"/>
  <c r="Z77" i="9"/>
  <c r="AA77" i="9"/>
  <c r="AB77" i="9"/>
  <c r="AC77" i="9"/>
  <c r="AD77" i="9"/>
  <c r="R79" i="1"/>
  <c r="S79" i="1"/>
  <c r="U79" i="1"/>
  <c r="V79" i="1"/>
  <c r="Z79" i="8"/>
  <c r="AA79" i="8"/>
  <c r="AB79" i="8"/>
  <c r="AC79" i="8"/>
  <c r="AE79" i="8"/>
  <c r="AF79" i="8"/>
  <c r="AG79" i="8"/>
  <c r="AH79" i="8"/>
  <c r="F89" i="6"/>
  <c r="G89" i="6"/>
  <c r="I89" i="6"/>
  <c r="J89" i="6"/>
  <c r="I84" i="4"/>
  <c r="J84" i="4"/>
  <c r="K84" i="4"/>
  <c r="L84" i="4"/>
  <c r="M84" i="4"/>
  <c r="N84" i="4"/>
  <c r="P84" i="4"/>
  <c r="Q84" i="4"/>
  <c r="R84" i="4"/>
  <c r="S84" i="4"/>
  <c r="T84" i="4"/>
  <c r="U84" i="4"/>
  <c r="T76" i="9"/>
  <c r="U76" i="9"/>
  <c r="V76" i="9"/>
  <c r="W76" i="9"/>
  <c r="X76" i="9"/>
  <c r="Z76" i="9"/>
  <c r="AA76" i="9"/>
  <c r="AB76" i="9"/>
  <c r="AC76" i="9"/>
  <c r="AD76" i="9"/>
  <c r="F88" i="6"/>
  <c r="G88" i="6"/>
  <c r="I88" i="6"/>
  <c r="J88" i="6"/>
  <c r="Z78" i="8" l="1"/>
  <c r="AA78" i="8"/>
  <c r="AB78" i="8"/>
  <c r="AC78" i="8"/>
  <c r="AE78" i="8"/>
  <c r="AF78" i="8"/>
  <c r="AG78" i="8"/>
  <c r="AH78" i="8"/>
  <c r="R78" i="1"/>
  <c r="S78" i="1"/>
  <c r="U78" i="1"/>
  <c r="V78" i="1"/>
  <c r="T42" i="9"/>
  <c r="U42" i="9"/>
  <c r="V42" i="9"/>
  <c r="W42" i="9"/>
  <c r="X42" i="9"/>
  <c r="Z42" i="9"/>
  <c r="AA42" i="9"/>
  <c r="AB42" i="9"/>
  <c r="AC42" i="9"/>
  <c r="AD42" i="9"/>
  <c r="T75" i="9"/>
  <c r="U75" i="9"/>
  <c r="V75" i="9"/>
  <c r="W75" i="9"/>
  <c r="X75" i="9"/>
  <c r="Z75" i="9"/>
  <c r="AA75" i="9"/>
  <c r="AB75" i="9"/>
  <c r="AC75" i="9"/>
  <c r="AD75" i="9"/>
  <c r="I50" i="4"/>
  <c r="J50" i="4"/>
  <c r="K50" i="4"/>
  <c r="L50" i="4"/>
  <c r="M50" i="4"/>
  <c r="N50" i="4"/>
  <c r="P50" i="4"/>
  <c r="Q50" i="4"/>
  <c r="R50" i="4"/>
  <c r="S50" i="4"/>
  <c r="T50" i="4"/>
  <c r="U50" i="4"/>
  <c r="I83" i="4"/>
  <c r="J83" i="4"/>
  <c r="K83" i="4"/>
  <c r="L83" i="4"/>
  <c r="M83" i="4"/>
  <c r="N83" i="4"/>
  <c r="P83" i="4"/>
  <c r="Q83" i="4"/>
  <c r="R83" i="4"/>
  <c r="S83" i="4"/>
  <c r="T83" i="4"/>
  <c r="U83" i="4"/>
  <c r="J87" i="6"/>
  <c r="I87" i="6"/>
  <c r="G87" i="6"/>
  <c r="F87" i="6"/>
  <c r="F54" i="6"/>
  <c r="G54" i="6"/>
  <c r="I54" i="6"/>
  <c r="J54" i="6"/>
  <c r="Z44" i="8" l="1"/>
  <c r="AA44" i="8"/>
  <c r="AB44" i="8"/>
  <c r="AC44" i="8"/>
  <c r="AE44" i="8"/>
  <c r="AF44" i="8"/>
  <c r="AG44" i="8"/>
  <c r="AH44" i="8"/>
  <c r="Z77" i="8"/>
  <c r="AA77" i="8"/>
  <c r="AB77" i="8"/>
  <c r="AC77" i="8"/>
  <c r="AE77" i="8"/>
  <c r="AF77" i="8"/>
  <c r="AG77" i="8"/>
  <c r="AH77" i="8"/>
  <c r="R44" i="1"/>
  <c r="S44" i="1"/>
  <c r="U44" i="1"/>
  <c r="V44" i="1"/>
  <c r="R77" i="1"/>
  <c r="S77" i="1"/>
  <c r="U77" i="1"/>
  <c r="V77" i="1"/>
  <c r="O43" i="10"/>
  <c r="P43" i="10"/>
  <c r="Q43" i="10"/>
  <c r="R43" i="10"/>
  <c r="S43" i="10"/>
  <c r="T43" i="10"/>
  <c r="U43" i="10"/>
  <c r="V43" i="10"/>
  <c r="W43" i="10"/>
  <c r="X43" i="10"/>
  <c r="Z43" i="10"/>
  <c r="AA43" i="10"/>
  <c r="AB43" i="10"/>
  <c r="AC43" i="10"/>
  <c r="AD43" i="10"/>
  <c r="AE43" i="10"/>
  <c r="AF43" i="10"/>
  <c r="AG43" i="10"/>
  <c r="AH43" i="10"/>
  <c r="AI43" i="10"/>
  <c r="O42" i="10"/>
  <c r="I82" i="4"/>
  <c r="J82" i="4"/>
  <c r="K82" i="4"/>
  <c r="L82" i="4"/>
  <c r="M82" i="4"/>
  <c r="N82" i="4"/>
  <c r="P82" i="4"/>
  <c r="Q82" i="4"/>
  <c r="R82" i="4"/>
  <c r="S82" i="4"/>
  <c r="T82" i="4"/>
  <c r="U82" i="4"/>
  <c r="T74" i="9"/>
  <c r="U74" i="9"/>
  <c r="V74" i="9"/>
  <c r="W74" i="9"/>
  <c r="X74" i="9"/>
  <c r="Z74" i="9"/>
  <c r="AA74" i="9"/>
  <c r="AB74" i="9"/>
  <c r="AC74" i="9"/>
  <c r="AD74" i="9"/>
  <c r="Z76" i="8"/>
  <c r="AA76" i="8"/>
  <c r="AB76" i="8"/>
  <c r="AC76" i="8"/>
  <c r="AE76" i="8"/>
  <c r="AF76" i="8"/>
  <c r="AG76" i="8"/>
  <c r="AH76" i="8"/>
  <c r="R76" i="1"/>
  <c r="S76" i="1"/>
  <c r="U76" i="1"/>
  <c r="V76" i="1"/>
  <c r="F86" i="6" l="1"/>
  <c r="G86" i="6"/>
  <c r="I86" i="6"/>
  <c r="J86" i="6"/>
  <c r="X31" i="9"/>
  <c r="W31" i="9"/>
  <c r="V31" i="9"/>
  <c r="U31" i="9"/>
  <c r="T31" i="9"/>
  <c r="T73" i="9"/>
  <c r="U73" i="9"/>
  <c r="V73" i="9"/>
  <c r="W73" i="9"/>
  <c r="X73" i="9"/>
  <c r="Z73" i="9"/>
  <c r="AA73" i="9"/>
  <c r="AB73" i="9"/>
  <c r="AC73" i="9"/>
  <c r="AD73" i="9"/>
  <c r="I81" i="4" l="1"/>
  <c r="J81" i="4"/>
  <c r="K81" i="4"/>
  <c r="L81" i="4"/>
  <c r="M81" i="4"/>
  <c r="N81" i="4"/>
  <c r="P81" i="4"/>
  <c r="Q81" i="4"/>
  <c r="R81" i="4"/>
  <c r="S81" i="4"/>
  <c r="T81" i="4"/>
  <c r="U81" i="4"/>
  <c r="F85" i="6"/>
  <c r="G85" i="6"/>
  <c r="I85" i="6"/>
  <c r="J85" i="6"/>
  <c r="G43" i="6" l="1"/>
  <c r="F43" i="6"/>
  <c r="Z75" i="8"/>
  <c r="AA75" i="8"/>
  <c r="AB75" i="8"/>
  <c r="AE75" i="8"/>
  <c r="AF75" i="8"/>
  <c r="AG75" i="8"/>
  <c r="AH75" i="8"/>
  <c r="AC33" i="8"/>
  <c r="AB33" i="8"/>
  <c r="AA33" i="8"/>
  <c r="Z33" i="8"/>
  <c r="S33" i="1"/>
  <c r="R33" i="1"/>
  <c r="R75" i="1"/>
  <c r="S75" i="1"/>
  <c r="U75" i="1"/>
  <c r="V75" i="1"/>
  <c r="T72" i="9"/>
  <c r="U72" i="9"/>
  <c r="V72" i="9"/>
  <c r="W72" i="9"/>
  <c r="X72" i="9"/>
  <c r="Z72" i="9"/>
  <c r="AA72" i="9"/>
  <c r="AB72" i="9"/>
  <c r="AC72" i="9"/>
  <c r="AD72" i="9"/>
  <c r="T41" i="9"/>
  <c r="U41" i="9"/>
  <c r="V41" i="9"/>
  <c r="W41" i="9"/>
  <c r="X41" i="9"/>
  <c r="Z41" i="9"/>
  <c r="AA41" i="9"/>
  <c r="AB41" i="9"/>
  <c r="AC41" i="9"/>
  <c r="AD41" i="9"/>
  <c r="I10" i="4"/>
  <c r="J10" i="4"/>
  <c r="K10" i="4"/>
  <c r="N10" i="4"/>
  <c r="I11" i="4"/>
  <c r="J11" i="4"/>
  <c r="K11" i="4"/>
  <c r="N11" i="4"/>
  <c r="I12" i="4"/>
  <c r="J12" i="4"/>
  <c r="K12" i="4"/>
  <c r="N12" i="4"/>
  <c r="I13" i="4"/>
  <c r="J13" i="4"/>
  <c r="K13" i="4"/>
  <c r="N13" i="4"/>
  <c r="I14" i="4"/>
  <c r="J14" i="4"/>
  <c r="K14" i="4"/>
  <c r="N14" i="4"/>
  <c r="I15" i="4"/>
  <c r="J15" i="4"/>
  <c r="K15" i="4"/>
  <c r="N15" i="4"/>
  <c r="I16" i="4"/>
  <c r="J16" i="4"/>
  <c r="K16" i="4"/>
  <c r="N16" i="4"/>
  <c r="I49" i="4"/>
  <c r="J49" i="4"/>
  <c r="K49" i="4"/>
  <c r="L49" i="4"/>
  <c r="M49" i="4"/>
  <c r="N49" i="4"/>
  <c r="P49" i="4"/>
  <c r="Q49" i="4"/>
  <c r="R49" i="4"/>
  <c r="S49" i="4"/>
  <c r="T49" i="4"/>
  <c r="U49" i="4"/>
  <c r="I80" i="4"/>
  <c r="J80" i="4"/>
  <c r="K80" i="4"/>
  <c r="L80" i="4"/>
  <c r="M80" i="4"/>
  <c r="N80" i="4"/>
  <c r="P80" i="4"/>
  <c r="Q80" i="4"/>
  <c r="R80" i="4"/>
  <c r="S80" i="4"/>
  <c r="T80" i="4"/>
  <c r="U80" i="4"/>
  <c r="M34" i="4"/>
  <c r="R74" i="1" l="1"/>
  <c r="S74" i="1"/>
  <c r="U74" i="1"/>
  <c r="V74" i="1"/>
  <c r="U43" i="1"/>
  <c r="V43" i="1"/>
  <c r="Z74" i="8"/>
  <c r="AA74" i="8"/>
  <c r="AB74" i="8"/>
  <c r="AE74" i="8"/>
  <c r="AF74" i="8"/>
  <c r="AG74" i="8"/>
  <c r="F53" i="6"/>
  <c r="G53" i="6"/>
  <c r="I53" i="6"/>
  <c r="J53" i="6"/>
  <c r="F84" i="6"/>
  <c r="G84" i="6"/>
  <c r="I84" i="6"/>
  <c r="J84" i="6"/>
  <c r="O33" i="10"/>
  <c r="P33" i="10"/>
  <c r="Q33" i="10"/>
  <c r="R33" i="10"/>
  <c r="S33" i="10"/>
  <c r="T33" i="10"/>
  <c r="U33" i="10"/>
  <c r="V33" i="10"/>
  <c r="W33" i="10"/>
  <c r="X33" i="10"/>
  <c r="P42" i="10"/>
  <c r="Q42" i="10"/>
  <c r="R42" i="10"/>
  <c r="S42" i="10"/>
  <c r="T42" i="10"/>
  <c r="U42" i="10"/>
  <c r="V42" i="10"/>
  <c r="W42" i="10"/>
  <c r="X42" i="10"/>
  <c r="Z42" i="10"/>
  <c r="AA42" i="10"/>
  <c r="AB42" i="10"/>
  <c r="AC42" i="10"/>
  <c r="AD42" i="10"/>
  <c r="AE42" i="10"/>
  <c r="AF42" i="10"/>
  <c r="AG42" i="10"/>
  <c r="AH42" i="10"/>
  <c r="AI42" i="10"/>
  <c r="AD71" i="9"/>
  <c r="AB71" i="9"/>
  <c r="AA71" i="9"/>
  <c r="Z71" i="9"/>
  <c r="X71" i="9"/>
  <c r="V71" i="9"/>
  <c r="U71" i="9"/>
  <c r="T71" i="9"/>
  <c r="T79" i="4"/>
  <c r="S79" i="4"/>
  <c r="R79" i="4"/>
  <c r="Q79" i="4"/>
  <c r="P79" i="4"/>
  <c r="M79" i="4"/>
  <c r="L79" i="4"/>
  <c r="K79" i="4"/>
  <c r="J79" i="4"/>
  <c r="I79" i="4"/>
  <c r="Z73" i="8"/>
  <c r="AA73" i="8"/>
  <c r="AB73" i="8"/>
  <c r="AE73" i="8"/>
  <c r="AF73" i="8"/>
  <c r="AG73" i="8"/>
  <c r="AH74" i="8"/>
  <c r="R73" i="1"/>
  <c r="S73" i="1"/>
  <c r="U73" i="1"/>
  <c r="V73" i="1"/>
  <c r="F83" i="6"/>
  <c r="G83" i="6"/>
  <c r="I83" i="6"/>
  <c r="J83" i="6"/>
  <c r="I47" i="6"/>
  <c r="J47" i="6"/>
  <c r="I48" i="6"/>
  <c r="J48" i="6"/>
  <c r="I49" i="6"/>
  <c r="J49" i="6"/>
  <c r="I50" i="6"/>
  <c r="J50" i="6"/>
  <c r="I51" i="6"/>
  <c r="J51" i="6"/>
  <c r="I52" i="6"/>
  <c r="J52" i="6"/>
  <c r="J46" i="6"/>
  <c r="I46" i="6"/>
  <c r="Z37" i="10"/>
  <c r="AA37" i="10"/>
  <c r="AB37" i="10"/>
  <c r="AC37" i="10"/>
  <c r="AD37" i="10"/>
  <c r="AE37" i="10"/>
  <c r="AF37" i="10"/>
  <c r="AG37" i="10"/>
  <c r="AH37" i="10"/>
  <c r="AI37" i="10"/>
  <c r="Z38" i="10"/>
  <c r="AA38" i="10"/>
  <c r="AB38" i="10"/>
  <c r="AC38" i="10"/>
  <c r="AD38" i="10"/>
  <c r="AE38" i="10"/>
  <c r="AF38" i="10"/>
  <c r="AG38" i="10"/>
  <c r="AH38" i="10"/>
  <c r="AI38" i="10"/>
  <c r="Z39" i="10"/>
  <c r="AA39" i="10"/>
  <c r="AB39" i="10"/>
  <c r="AC39" i="10"/>
  <c r="AD39" i="10"/>
  <c r="AE39" i="10"/>
  <c r="AF39" i="10"/>
  <c r="AG39" i="10"/>
  <c r="AH39" i="10"/>
  <c r="AI39" i="10"/>
  <c r="Z40" i="10"/>
  <c r="AA40" i="10"/>
  <c r="AB40" i="10"/>
  <c r="AC40" i="10"/>
  <c r="AD40" i="10"/>
  <c r="AE40" i="10"/>
  <c r="AF40" i="10"/>
  <c r="AG40" i="10"/>
  <c r="AH40" i="10"/>
  <c r="AI40" i="10"/>
  <c r="Z41" i="10"/>
  <c r="AA41" i="10"/>
  <c r="AB41" i="10"/>
  <c r="AC41" i="10"/>
  <c r="AD41" i="10"/>
  <c r="AE41" i="10"/>
  <c r="AF41" i="10"/>
  <c r="AG41" i="10"/>
  <c r="AH41" i="10"/>
  <c r="AI41" i="10"/>
  <c r="AA36" i="10"/>
  <c r="AB36" i="10"/>
  <c r="AC36" i="10"/>
  <c r="AD36" i="10"/>
  <c r="AE36" i="10"/>
  <c r="AF36" i="10"/>
  <c r="AG36" i="10"/>
  <c r="AH36" i="10"/>
  <c r="AI36" i="10"/>
  <c r="Z36" i="10"/>
  <c r="Z35" i="9"/>
  <c r="AA35" i="9"/>
  <c r="AB35" i="9"/>
  <c r="AD35" i="9"/>
  <c r="Z36" i="9"/>
  <c r="AA36" i="9"/>
  <c r="AB36" i="9"/>
  <c r="AD36" i="9"/>
  <c r="Z37" i="9"/>
  <c r="AA37" i="9"/>
  <c r="AB37" i="9"/>
  <c r="AD37" i="9"/>
  <c r="Z38" i="9"/>
  <c r="AA38" i="9"/>
  <c r="AB38" i="9"/>
  <c r="AD38" i="9"/>
  <c r="Z39" i="9"/>
  <c r="AA39" i="9"/>
  <c r="AB39" i="9"/>
  <c r="AD39" i="9"/>
  <c r="Z40" i="9"/>
  <c r="AA40" i="9"/>
  <c r="AB40" i="9"/>
  <c r="AD40" i="9"/>
  <c r="AD34" i="9"/>
  <c r="AA34" i="9"/>
  <c r="AB34" i="9"/>
  <c r="Z34" i="9"/>
  <c r="T70" i="9"/>
  <c r="U70" i="9"/>
  <c r="V70" i="9"/>
  <c r="X70" i="9"/>
  <c r="Z70" i="9"/>
  <c r="AA70" i="9"/>
  <c r="AB70" i="9"/>
  <c r="AD70" i="9"/>
  <c r="AC71" i="9" l="1"/>
  <c r="U79" i="4"/>
  <c r="I78" i="4"/>
  <c r="J78" i="4"/>
  <c r="K78" i="4"/>
  <c r="L78" i="4"/>
  <c r="M78" i="4"/>
  <c r="P78" i="4"/>
  <c r="Q78" i="4"/>
  <c r="R78" i="4"/>
  <c r="S78" i="4"/>
  <c r="T78" i="4"/>
  <c r="Z72" i="8" l="1"/>
  <c r="AA72" i="8"/>
  <c r="AB72" i="8"/>
  <c r="AE72" i="8"/>
  <c r="AF72" i="8"/>
  <c r="AG72" i="8"/>
  <c r="T11" i="9"/>
  <c r="U11" i="9"/>
  <c r="X11" i="9"/>
  <c r="T12" i="9"/>
  <c r="U12" i="9"/>
  <c r="X12" i="9"/>
  <c r="T13" i="9"/>
  <c r="U13" i="9"/>
  <c r="X13" i="9"/>
  <c r="T14" i="9"/>
  <c r="U14" i="9"/>
  <c r="X14" i="9"/>
  <c r="T15" i="9"/>
  <c r="U15" i="9"/>
  <c r="X15" i="9"/>
  <c r="T16" i="9"/>
  <c r="U16" i="9"/>
  <c r="X16" i="9"/>
  <c r="T17" i="9"/>
  <c r="U17" i="9"/>
  <c r="X17" i="9"/>
  <c r="T18" i="9"/>
  <c r="U18" i="9"/>
  <c r="X18" i="9"/>
  <c r="T19" i="9"/>
  <c r="U19" i="9"/>
  <c r="X19" i="9"/>
  <c r="T20" i="9"/>
  <c r="U20" i="9"/>
  <c r="X20" i="9"/>
  <c r="T21" i="9"/>
  <c r="U21" i="9"/>
  <c r="X21" i="9"/>
  <c r="T22" i="9"/>
  <c r="U22" i="9"/>
  <c r="X22" i="9"/>
  <c r="T23" i="9"/>
  <c r="U23" i="9"/>
  <c r="X23" i="9"/>
  <c r="T24" i="9"/>
  <c r="U24" i="9"/>
  <c r="V24" i="9"/>
  <c r="X24" i="9"/>
  <c r="T25" i="9"/>
  <c r="U25" i="9"/>
  <c r="V25" i="9"/>
  <c r="X25" i="9"/>
  <c r="T26" i="9"/>
  <c r="U26" i="9"/>
  <c r="V26" i="9"/>
  <c r="X26" i="9"/>
  <c r="T27" i="9"/>
  <c r="U27" i="9"/>
  <c r="V27" i="9"/>
  <c r="X27" i="9"/>
  <c r="U28" i="9"/>
  <c r="V28" i="9"/>
  <c r="X28" i="9"/>
  <c r="T38" i="9"/>
  <c r="U38" i="9"/>
  <c r="V38" i="9"/>
  <c r="X38" i="9"/>
  <c r="T39" i="9"/>
  <c r="U39" i="9"/>
  <c r="V39" i="9"/>
  <c r="X39" i="9"/>
  <c r="T40" i="9"/>
  <c r="U40" i="9"/>
  <c r="V40" i="9"/>
  <c r="X40" i="9"/>
  <c r="U37" i="9"/>
  <c r="V37" i="9"/>
  <c r="X37" i="9"/>
  <c r="T28" i="9"/>
  <c r="T37" i="9"/>
  <c r="E11" i="9"/>
  <c r="E12" i="9"/>
  <c r="E13" i="9"/>
  <c r="E14" i="9"/>
  <c r="E15" i="9"/>
  <c r="E16" i="9"/>
  <c r="E17" i="9"/>
  <c r="E18" i="9"/>
  <c r="E19" i="9"/>
  <c r="E20" i="9"/>
  <c r="E21" i="9"/>
  <c r="E22" i="9"/>
  <c r="E23" i="9"/>
  <c r="E24" i="9"/>
  <c r="E25" i="9"/>
  <c r="E26" i="9"/>
  <c r="E27" i="9"/>
  <c r="E10" i="9"/>
  <c r="AC37" i="9"/>
  <c r="Z48" i="9"/>
  <c r="AA48" i="9"/>
  <c r="AB48" i="9"/>
  <c r="AD48" i="9"/>
  <c r="Z49" i="9"/>
  <c r="AA49" i="9"/>
  <c r="AB49" i="9"/>
  <c r="AD49" i="9"/>
  <c r="Z50" i="9"/>
  <c r="AA50" i="9"/>
  <c r="AB50" i="9"/>
  <c r="AD50" i="9"/>
  <c r="Z51" i="9"/>
  <c r="AA51" i="9"/>
  <c r="AB51" i="9"/>
  <c r="AD51" i="9"/>
  <c r="Z52" i="9"/>
  <c r="AA52" i="9"/>
  <c r="AB52" i="9"/>
  <c r="AD52" i="9"/>
  <c r="Z53" i="9"/>
  <c r="AA53" i="9"/>
  <c r="AB53" i="9"/>
  <c r="AD53" i="9"/>
  <c r="Z54" i="9"/>
  <c r="AA54" i="9"/>
  <c r="AB54" i="9"/>
  <c r="AD54" i="9"/>
  <c r="Z55" i="9"/>
  <c r="AA55" i="9"/>
  <c r="AB55" i="9"/>
  <c r="AD55" i="9"/>
  <c r="Z56" i="9"/>
  <c r="AA56" i="9"/>
  <c r="AB56" i="9"/>
  <c r="AD56" i="9"/>
  <c r="Z57" i="9"/>
  <c r="AA57" i="9"/>
  <c r="AB57" i="9"/>
  <c r="AD57" i="9"/>
  <c r="Z58" i="9"/>
  <c r="AA58" i="9"/>
  <c r="AB58" i="9"/>
  <c r="AD58" i="9"/>
  <c r="Z59" i="9"/>
  <c r="AA59" i="9"/>
  <c r="AB59" i="9"/>
  <c r="AD59" i="9"/>
  <c r="Z60" i="9"/>
  <c r="AA60" i="9"/>
  <c r="AB60" i="9"/>
  <c r="AD60" i="9"/>
  <c r="Z61" i="9"/>
  <c r="AA61" i="9"/>
  <c r="AB61" i="9"/>
  <c r="AD61" i="9"/>
  <c r="Z62" i="9"/>
  <c r="AA62" i="9"/>
  <c r="AB62" i="9"/>
  <c r="AD62" i="9"/>
  <c r="Z63" i="9"/>
  <c r="AA63" i="9"/>
  <c r="AB63" i="9"/>
  <c r="AD63" i="9"/>
  <c r="Z64" i="9"/>
  <c r="AA64" i="9"/>
  <c r="AB64" i="9"/>
  <c r="AD64" i="9"/>
  <c r="Z65" i="9"/>
  <c r="AA65" i="9"/>
  <c r="AB65" i="9"/>
  <c r="AD65" i="9"/>
  <c r="Z66" i="9"/>
  <c r="AA66" i="9"/>
  <c r="AB66" i="9"/>
  <c r="AD66" i="9"/>
  <c r="Z67" i="9"/>
  <c r="AA67" i="9"/>
  <c r="AB67" i="9"/>
  <c r="AD67" i="9"/>
  <c r="Z68" i="9"/>
  <c r="AA68" i="9"/>
  <c r="AB68" i="9"/>
  <c r="AD68" i="9"/>
  <c r="Z69" i="9"/>
  <c r="AA69" i="9"/>
  <c r="AB69" i="9"/>
  <c r="AD69" i="9"/>
  <c r="AA47" i="9"/>
  <c r="AB47" i="9"/>
  <c r="AD47" i="9"/>
  <c r="T59" i="9"/>
  <c r="U59" i="9"/>
  <c r="V59" i="9"/>
  <c r="X59" i="9"/>
  <c r="T60" i="9"/>
  <c r="U60" i="9"/>
  <c r="V60" i="9"/>
  <c r="X60" i="9"/>
  <c r="T61" i="9"/>
  <c r="U61" i="9"/>
  <c r="V61" i="9"/>
  <c r="X61" i="9"/>
  <c r="T62" i="9"/>
  <c r="U62" i="9"/>
  <c r="V62" i="9"/>
  <c r="X62" i="9"/>
  <c r="T63" i="9"/>
  <c r="U63" i="9"/>
  <c r="V63" i="9"/>
  <c r="X63" i="9"/>
  <c r="T64" i="9"/>
  <c r="U64" i="9"/>
  <c r="V64" i="9"/>
  <c r="X64" i="9"/>
  <c r="T65" i="9"/>
  <c r="U65" i="9"/>
  <c r="V65" i="9"/>
  <c r="X65" i="9"/>
  <c r="T66" i="9"/>
  <c r="U66" i="9"/>
  <c r="V66" i="9"/>
  <c r="X66" i="9"/>
  <c r="T67" i="9"/>
  <c r="U67" i="9"/>
  <c r="V67" i="9"/>
  <c r="X67" i="9"/>
  <c r="T68" i="9"/>
  <c r="U68" i="9"/>
  <c r="V68" i="9"/>
  <c r="X68" i="9"/>
  <c r="T69" i="9"/>
  <c r="U69" i="9"/>
  <c r="V69" i="9"/>
  <c r="X69" i="9"/>
  <c r="U58" i="9"/>
  <c r="V58" i="9"/>
  <c r="X58" i="9"/>
  <c r="AC51" i="9"/>
  <c r="AC55" i="9"/>
  <c r="W70" i="9"/>
  <c r="W61" i="9"/>
  <c r="W62" i="9"/>
  <c r="W63" i="9"/>
  <c r="W65" i="9"/>
  <c r="W66" i="9"/>
  <c r="W67" i="9"/>
  <c r="W68" i="9"/>
  <c r="W59" i="9" l="1"/>
  <c r="W71" i="9"/>
  <c r="AC34" i="9"/>
  <c r="AC38" i="9"/>
  <c r="AC35" i="9"/>
  <c r="AC39" i="9"/>
  <c r="AC64" i="9"/>
  <c r="AC60" i="9"/>
  <c r="AC56" i="9"/>
  <c r="AC52" i="9"/>
  <c r="AC48" i="9"/>
  <c r="AC36" i="9"/>
  <c r="AC40" i="9"/>
  <c r="AC47" i="9"/>
  <c r="W58" i="9"/>
  <c r="W37" i="9"/>
  <c r="W40" i="9"/>
  <c r="AC63" i="9"/>
  <c r="W38" i="9"/>
  <c r="W28" i="9"/>
  <c r="W69" i="9"/>
  <c r="AC70" i="9"/>
  <c r="AC57" i="9"/>
  <c r="AC53" i="9"/>
  <c r="AC49" i="9"/>
  <c r="AC59" i="9"/>
  <c r="W39" i="9"/>
  <c r="W27" i="9"/>
  <c r="W23" i="9"/>
  <c r="W15" i="9"/>
  <c r="AC67" i="9"/>
  <c r="W64" i="9"/>
  <c r="W60" i="9"/>
  <c r="AC66" i="9"/>
  <c r="AC62" i="9"/>
  <c r="AC58" i="9"/>
  <c r="AC54" i="9"/>
  <c r="AC50" i="9"/>
  <c r="AC69" i="9"/>
  <c r="AC65" i="9"/>
  <c r="AC61" i="9"/>
  <c r="W26" i="9"/>
  <c r="AC68" i="9"/>
  <c r="W25" i="9"/>
  <c r="W21" i="9"/>
  <c r="W16" i="9"/>
  <c r="W12" i="9"/>
  <c r="W19" i="9"/>
  <c r="W22" i="9"/>
  <c r="W14" i="9"/>
  <c r="W11" i="9"/>
  <c r="W18" i="9"/>
  <c r="W17" i="9"/>
  <c r="W13" i="9"/>
  <c r="W20" i="9"/>
  <c r="W24" i="9"/>
  <c r="T58" i="9" l="1"/>
  <c r="Z47" i="9"/>
  <c r="O40" i="10"/>
  <c r="P40" i="10"/>
  <c r="Q40" i="10"/>
  <c r="R40" i="10"/>
  <c r="S40" i="10"/>
  <c r="T40" i="10"/>
  <c r="U40" i="10"/>
  <c r="V40" i="10"/>
  <c r="W40" i="10"/>
  <c r="X40" i="10"/>
  <c r="O41" i="10"/>
  <c r="P41" i="10"/>
  <c r="Q41" i="10"/>
  <c r="R41" i="10"/>
  <c r="S41" i="10"/>
  <c r="T41" i="10"/>
  <c r="U41" i="10"/>
  <c r="V41" i="10"/>
  <c r="W41" i="10"/>
  <c r="X41" i="10"/>
  <c r="P39" i="10"/>
  <c r="Q39" i="10"/>
  <c r="R39" i="10"/>
  <c r="S39" i="10"/>
  <c r="T39" i="10"/>
  <c r="U39" i="10"/>
  <c r="V39" i="10"/>
  <c r="W39" i="10"/>
  <c r="X39" i="10"/>
  <c r="O39" i="10"/>
  <c r="O11" i="10"/>
  <c r="P11" i="10"/>
  <c r="Q11" i="10"/>
  <c r="R11" i="10"/>
  <c r="S11" i="10"/>
  <c r="T11" i="10"/>
  <c r="U11" i="10"/>
  <c r="V11" i="10"/>
  <c r="W11" i="10"/>
  <c r="X11" i="10"/>
  <c r="O12" i="10"/>
  <c r="P12" i="10"/>
  <c r="Q12" i="10"/>
  <c r="R12" i="10"/>
  <c r="S12" i="10"/>
  <c r="T12" i="10"/>
  <c r="U12" i="10"/>
  <c r="V12" i="10"/>
  <c r="W12" i="10"/>
  <c r="X12" i="10"/>
  <c r="O13" i="10"/>
  <c r="P13" i="10"/>
  <c r="Q13" i="10"/>
  <c r="R13" i="10"/>
  <c r="S13" i="10"/>
  <c r="T13" i="10"/>
  <c r="U13" i="10"/>
  <c r="V13" i="10"/>
  <c r="W13" i="10"/>
  <c r="X13" i="10"/>
  <c r="O14" i="10"/>
  <c r="P14" i="10"/>
  <c r="Q14" i="10"/>
  <c r="R14" i="10"/>
  <c r="S14" i="10"/>
  <c r="T14" i="10"/>
  <c r="U14" i="10"/>
  <c r="V14" i="10"/>
  <c r="W14" i="10"/>
  <c r="X14" i="10"/>
  <c r="O15" i="10"/>
  <c r="P15" i="10"/>
  <c r="Q15" i="10"/>
  <c r="R15" i="10"/>
  <c r="S15" i="10"/>
  <c r="T15" i="10"/>
  <c r="U15" i="10"/>
  <c r="V15" i="10"/>
  <c r="W15" i="10"/>
  <c r="X15" i="10"/>
  <c r="O16" i="10"/>
  <c r="P16" i="10"/>
  <c r="Q16" i="10"/>
  <c r="R16" i="10"/>
  <c r="S16" i="10"/>
  <c r="T16" i="10"/>
  <c r="U16" i="10"/>
  <c r="V16" i="10"/>
  <c r="W16" i="10"/>
  <c r="X16" i="10"/>
  <c r="O17" i="10"/>
  <c r="P17" i="10"/>
  <c r="Q17" i="10"/>
  <c r="R17" i="10"/>
  <c r="S17" i="10"/>
  <c r="T17" i="10"/>
  <c r="U17" i="10"/>
  <c r="V17" i="10"/>
  <c r="W17" i="10"/>
  <c r="X17" i="10"/>
  <c r="O18" i="10"/>
  <c r="P18" i="10"/>
  <c r="Q18" i="10"/>
  <c r="R18" i="10"/>
  <c r="S18" i="10"/>
  <c r="T18" i="10"/>
  <c r="U18" i="10"/>
  <c r="V18" i="10"/>
  <c r="W18" i="10"/>
  <c r="X18" i="10"/>
  <c r="O19" i="10"/>
  <c r="P19" i="10"/>
  <c r="Q19" i="10"/>
  <c r="R19" i="10"/>
  <c r="S19" i="10"/>
  <c r="T19" i="10"/>
  <c r="U19" i="10"/>
  <c r="V19" i="10"/>
  <c r="W19" i="10"/>
  <c r="X19" i="10"/>
  <c r="O20" i="10"/>
  <c r="P20" i="10"/>
  <c r="Q20" i="10"/>
  <c r="R20" i="10"/>
  <c r="S20" i="10"/>
  <c r="T20" i="10"/>
  <c r="U20" i="10"/>
  <c r="V20" i="10"/>
  <c r="W20" i="10"/>
  <c r="X20" i="10"/>
  <c r="O21" i="10"/>
  <c r="P21" i="10"/>
  <c r="Q21" i="10"/>
  <c r="R21" i="10"/>
  <c r="S21" i="10"/>
  <c r="T21" i="10"/>
  <c r="U21" i="10"/>
  <c r="V21" i="10"/>
  <c r="W21" i="10"/>
  <c r="X21" i="10"/>
  <c r="O22" i="10"/>
  <c r="P22" i="10"/>
  <c r="Q22" i="10"/>
  <c r="R22" i="10"/>
  <c r="S22" i="10"/>
  <c r="T22" i="10"/>
  <c r="U22" i="10"/>
  <c r="V22" i="10"/>
  <c r="W22" i="10"/>
  <c r="X22" i="10"/>
  <c r="O23" i="10"/>
  <c r="P23" i="10"/>
  <c r="Q23" i="10"/>
  <c r="R23" i="10"/>
  <c r="S23" i="10"/>
  <c r="T23" i="10"/>
  <c r="U23" i="10"/>
  <c r="V23" i="10"/>
  <c r="W23" i="10"/>
  <c r="X23" i="10"/>
  <c r="O24" i="10"/>
  <c r="P24" i="10"/>
  <c r="Q24" i="10"/>
  <c r="R24" i="10"/>
  <c r="S24" i="10"/>
  <c r="T24" i="10"/>
  <c r="U24" i="10"/>
  <c r="V24" i="10"/>
  <c r="W24" i="10"/>
  <c r="X24" i="10"/>
  <c r="O25" i="10"/>
  <c r="P25" i="10"/>
  <c r="Q25" i="10"/>
  <c r="R25" i="10"/>
  <c r="S25" i="10"/>
  <c r="T25" i="10"/>
  <c r="U25" i="10"/>
  <c r="V25" i="10"/>
  <c r="W25" i="10"/>
  <c r="X25" i="10"/>
  <c r="O26" i="10"/>
  <c r="P26" i="10"/>
  <c r="Q26" i="10"/>
  <c r="R26" i="10"/>
  <c r="S26" i="10"/>
  <c r="T26" i="10"/>
  <c r="U26" i="10"/>
  <c r="V26" i="10"/>
  <c r="W26" i="10"/>
  <c r="X26" i="10"/>
  <c r="O27" i="10"/>
  <c r="P27" i="10"/>
  <c r="Q27" i="10"/>
  <c r="R27" i="10"/>
  <c r="S27" i="10"/>
  <c r="T27" i="10"/>
  <c r="U27" i="10"/>
  <c r="V27" i="10"/>
  <c r="W27" i="10"/>
  <c r="X27" i="10"/>
  <c r="O28" i="10"/>
  <c r="P28" i="10"/>
  <c r="Q28" i="10"/>
  <c r="R28" i="10"/>
  <c r="S28" i="10"/>
  <c r="T28" i="10"/>
  <c r="U28" i="10"/>
  <c r="V28" i="10"/>
  <c r="W28" i="10"/>
  <c r="X28" i="10"/>
  <c r="O29" i="10"/>
  <c r="P29" i="10"/>
  <c r="Q29" i="10"/>
  <c r="R29" i="10"/>
  <c r="S29" i="10"/>
  <c r="T29" i="10"/>
  <c r="U29" i="10"/>
  <c r="V29" i="10"/>
  <c r="W29" i="10"/>
  <c r="X29" i="10"/>
  <c r="O30" i="10"/>
  <c r="P30" i="10"/>
  <c r="Q30" i="10"/>
  <c r="R30" i="10"/>
  <c r="S30" i="10"/>
  <c r="T30" i="10"/>
  <c r="U30" i="10"/>
  <c r="V30" i="10"/>
  <c r="W30" i="10"/>
  <c r="X30" i="10"/>
  <c r="O31" i="10"/>
  <c r="P31" i="10"/>
  <c r="Q31" i="10"/>
  <c r="R31" i="10"/>
  <c r="S31" i="10"/>
  <c r="T31" i="10"/>
  <c r="U31" i="10"/>
  <c r="V31" i="10"/>
  <c r="W31" i="10"/>
  <c r="X31" i="10"/>
  <c r="O32" i="10"/>
  <c r="P32" i="10"/>
  <c r="Q32" i="10"/>
  <c r="R32" i="10"/>
  <c r="S32" i="10"/>
  <c r="T32" i="10"/>
  <c r="U32" i="10"/>
  <c r="V32" i="10"/>
  <c r="W32" i="10"/>
  <c r="X32" i="10"/>
  <c r="P10" i="10"/>
  <c r="Q10" i="10"/>
  <c r="R10" i="10"/>
  <c r="S10" i="10"/>
  <c r="T10" i="10"/>
  <c r="U10" i="10"/>
  <c r="V10" i="10"/>
  <c r="W10" i="10"/>
  <c r="X10" i="10"/>
  <c r="O10" i="10"/>
  <c r="F50" i="6" l="1"/>
  <c r="G50" i="6"/>
  <c r="F51" i="6"/>
  <c r="G51" i="6"/>
  <c r="F52" i="6"/>
  <c r="G52" i="6"/>
  <c r="G49" i="6"/>
  <c r="F49" i="6"/>
  <c r="F82" i="6"/>
  <c r="G82" i="6"/>
  <c r="I82" i="6"/>
  <c r="J82"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10" i="6"/>
  <c r="I70" i="6"/>
  <c r="J70" i="6"/>
  <c r="I71" i="6"/>
  <c r="J71" i="6"/>
  <c r="I72" i="6"/>
  <c r="J72" i="6"/>
  <c r="I73" i="6"/>
  <c r="J73" i="6"/>
  <c r="I74" i="6"/>
  <c r="J74" i="6"/>
  <c r="I75" i="6"/>
  <c r="J75" i="6"/>
  <c r="I76" i="6"/>
  <c r="J76" i="6"/>
  <c r="I77" i="6"/>
  <c r="J77" i="6"/>
  <c r="I78" i="6"/>
  <c r="J78" i="6"/>
  <c r="I79" i="6"/>
  <c r="J79" i="6"/>
  <c r="I80" i="6"/>
  <c r="J80" i="6"/>
  <c r="I81" i="6"/>
  <c r="J81" i="6"/>
  <c r="F71" i="6"/>
  <c r="G71" i="6"/>
  <c r="F72" i="6"/>
  <c r="G72" i="6"/>
  <c r="F73" i="6"/>
  <c r="G73" i="6"/>
  <c r="F74" i="6"/>
  <c r="G74" i="6"/>
  <c r="F75" i="6"/>
  <c r="G75" i="6"/>
  <c r="F76" i="6"/>
  <c r="G76" i="6"/>
  <c r="F77" i="6"/>
  <c r="G77" i="6"/>
  <c r="F78" i="6"/>
  <c r="G78" i="6"/>
  <c r="F79" i="6"/>
  <c r="G79" i="6"/>
  <c r="F80" i="6"/>
  <c r="G80" i="6"/>
  <c r="F81" i="6"/>
  <c r="G81" i="6"/>
  <c r="G70" i="6"/>
  <c r="F70" i="6"/>
  <c r="I60" i="6"/>
  <c r="J60" i="6"/>
  <c r="I61" i="6"/>
  <c r="J61" i="6"/>
  <c r="I62" i="6"/>
  <c r="J62" i="6"/>
  <c r="I63" i="6"/>
  <c r="J63" i="6"/>
  <c r="I64" i="6"/>
  <c r="J64" i="6"/>
  <c r="I65" i="6"/>
  <c r="J65" i="6"/>
  <c r="I66" i="6"/>
  <c r="J66" i="6"/>
  <c r="I67" i="6"/>
  <c r="J67" i="6"/>
  <c r="I68" i="6"/>
  <c r="J68" i="6"/>
  <c r="I69" i="6"/>
  <c r="J69" i="6"/>
  <c r="J59" i="6"/>
  <c r="I59" i="6"/>
  <c r="F12" i="6"/>
  <c r="G12" i="6"/>
  <c r="F13" i="6"/>
  <c r="G13" i="6"/>
  <c r="F14" i="6"/>
  <c r="G14" i="6"/>
  <c r="F15" i="6"/>
  <c r="G15" i="6"/>
  <c r="F16" i="6"/>
  <c r="G16" i="6"/>
  <c r="F17" i="6"/>
  <c r="G17" i="6"/>
  <c r="F18" i="6"/>
  <c r="G18" i="6"/>
  <c r="F19" i="6"/>
  <c r="G19" i="6"/>
  <c r="F20" i="6"/>
  <c r="G20" i="6"/>
  <c r="F21" i="6"/>
  <c r="G21" i="6"/>
  <c r="F22" i="6"/>
  <c r="G22" i="6"/>
  <c r="F23" i="6"/>
  <c r="G23" i="6"/>
  <c r="F24" i="6"/>
  <c r="G24" i="6"/>
  <c r="F25" i="6"/>
  <c r="G25" i="6"/>
  <c r="F26" i="6"/>
  <c r="G26" i="6"/>
  <c r="F27" i="6"/>
  <c r="G27" i="6"/>
  <c r="F28" i="6"/>
  <c r="G28" i="6"/>
  <c r="F29" i="6"/>
  <c r="G29" i="6"/>
  <c r="F30" i="6"/>
  <c r="G30" i="6"/>
  <c r="F31" i="6"/>
  <c r="G31" i="6"/>
  <c r="F32" i="6"/>
  <c r="G32" i="6"/>
  <c r="F33" i="6"/>
  <c r="G33" i="6"/>
  <c r="F34" i="6"/>
  <c r="G34" i="6"/>
  <c r="F35" i="6"/>
  <c r="G35" i="6"/>
  <c r="F36" i="6"/>
  <c r="G36" i="6"/>
  <c r="F37" i="6"/>
  <c r="G37" i="6"/>
  <c r="F38" i="6"/>
  <c r="G38" i="6"/>
  <c r="F39" i="6"/>
  <c r="G39" i="6"/>
  <c r="F40" i="6"/>
  <c r="G40" i="6"/>
  <c r="G11" i="6"/>
  <c r="F11" i="6"/>
  <c r="P56" i="4" l="1"/>
  <c r="Q56" i="4"/>
  <c r="R56" i="4"/>
  <c r="S56" i="4"/>
  <c r="T56" i="4"/>
  <c r="U56" i="4"/>
  <c r="P57" i="4"/>
  <c r="Q57" i="4"/>
  <c r="R57" i="4"/>
  <c r="S57" i="4"/>
  <c r="T57" i="4"/>
  <c r="U57" i="4"/>
  <c r="P58" i="4"/>
  <c r="Q58" i="4"/>
  <c r="R58" i="4"/>
  <c r="S58" i="4"/>
  <c r="T58" i="4"/>
  <c r="U58" i="4"/>
  <c r="P59" i="4"/>
  <c r="Q59" i="4"/>
  <c r="R59" i="4"/>
  <c r="S59" i="4"/>
  <c r="T59" i="4"/>
  <c r="U59" i="4"/>
  <c r="P60" i="4"/>
  <c r="Q60" i="4"/>
  <c r="R60" i="4"/>
  <c r="S60" i="4"/>
  <c r="T60" i="4"/>
  <c r="U60" i="4"/>
  <c r="P61" i="4"/>
  <c r="Q61" i="4"/>
  <c r="R61" i="4"/>
  <c r="S61" i="4"/>
  <c r="T61" i="4"/>
  <c r="U61" i="4"/>
  <c r="P62" i="4"/>
  <c r="Q62" i="4"/>
  <c r="R62" i="4"/>
  <c r="S62" i="4"/>
  <c r="T62" i="4"/>
  <c r="U62" i="4"/>
  <c r="P63" i="4"/>
  <c r="Q63" i="4"/>
  <c r="R63" i="4"/>
  <c r="S63" i="4"/>
  <c r="T63" i="4"/>
  <c r="U63" i="4"/>
  <c r="P64" i="4"/>
  <c r="Q64" i="4"/>
  <c r="R64" i="4"/>
  <c r="S64" i="4"/>
  <c r="T64" i="4"/>
  <c r="U64" i="4"/>
  <c r="P65" i="4"/>
  <c r="Q65" i="4"/>
  <c r="R65" i="4"/>
  <c r="S65" i="4"/>
  <c r="T65" i="4"/>
  <c r="U65" i="4"/>
  <c r="P66" i="4"/>
  <c r="Q66" i="4"/>
  <c r="R66" i="4"/>
  <c r="S66" i="4"/>
  <c r="T66" i="4"/>
  <c r="P67" i="4"/>
  <c r="Q67" i="4"/>
  <c r="R67" i="4"/>
  <c r="S67" i="4"/>
  <c r="T67" i="4"/>
  <c r="P68" i="4"/>
  <c r="Q68" i="4"/>
  <c r="R68" i="4"/>
  <c r="S68" i="4"/>
  <c r="T68" i="4"/>
  <c r="P69" i="4"/>
  <c r="Q69" i="4"/>
  <c r="R69" i="4"/>
  <c r="S69" i="4"/>
  <c r="T69" i="4"/>
  <c r="P70" i="4"/>
  <c r="Q70" i="4"/>
  <c r="R70" i="4"/>
  <c r="S70" i="4"/>
  <c r="T70" i="4"/>
  <c r="P71" i="4"/>
  <c r="Q71" i="4"/>
  <c r="R71" i="4"/>
  <c r="S71" i="4"/>
  <c r="T71" i="4"/>
  <c r="P72" i="4"/>
  <c r="Q72" i="4"/>
  <c r="R72" i="4"/>
  <c r="S72" i="4"/>
  <c r="T72" i="4"/>
  <c r="P73" i="4"/>
  <c r="Q73" i="4"/>
  <c r="R73" i="4"/>
  <c r="S73" i="4"/>
  <c r="T73" i="4"/>
  <c r="P74" i="4"/>
  <c r="Q74" i="4"/>
  <c r="R74" i="4"/>
  <c r="S74" i="4"/>
  <c r="T74" i="4"/>
  <c r="P75" i="4"/>
  <c r="Q75" i="4"/>
  <c r="R75" i="4"/>
  <c r="S75" i="4"/>
  <c r="T75" i="4"/>
  <c r="P76" i="4"/>
  <c r="Q76" i="4"/>
  <c r="R76" i="4"/>
  <c r="S76" i="4"/>
  <c r="T76" i="4"/>
  <c r="P77" i="4"/>
  <c r="Q77" i="4"/>
  <c r="R77" i="4"/>
  <c r="S77" i="4"/>
  <c r="T77" i="4"/>
  <c r="Q55" i="4"/>
  <c r="R55" i="4"/>
  <c r="S55" i="4"/>
  <c r="T55" i="4"/>
  <c r="U55" i="4"/>
  <c r="P55" i="4"/>
  <c r="I67" i="4"/>
  <c r="J67" i="4"/>
  <c r="K67" i="4"/>
  <c r="L67" i="4"/>
  <c r="M67" i="4"/>
  <c r="I68" i="4"/>
  <c r="J68" i="4"/>
  <c r="K68" i="4"/>
  <c r="L68" i="4"/>
  <c r="M68" i="4"/>
  <c r="I69" i="4"/>
  <c r="J69" i="4"/>
  <c r="K69" i="4"/>
  <c r="L69" i="4"/>
  <c r="M69" i="4"/>
  <c r="I70" i="4"/>
  <c r="J70" i="4"/>
  <c r="K70" i="4"/>
  <c r="L70" i="4"/>
  <c r="M70" i="4"/>
  <c r="I71" i="4"/>
  <c r="J71" i="4"/>
  <c r="K71" i="4"/>
  <c r="L71" i="4"/>
  <c r="M71" i="4"/>
  <c r="I72" i="4"/>
  <c r="J72" i="4"/>
  <c r="K72" i="4"/>
  <c r="L72" i="4"/>
  <c r="M72" i="4"/>
  <c r="I73" i="4"/>
  <c r="J73" i="4"/>
  <c r="K73" i="4"/>
  <c r="L73" i="4"/>
  <c r="M73" i="4"/>
  <c r="I74" i="4"/>
  <c r="J74" i="4"/>
  <c r="K74" i="4"/>
  <c r="L74" i="4"/>
  <c r="M74" i="4"/>
  <c r="I75" i="4"/>
  <c r="J75" i="4"/>
  <c r="K75" i="4"/>
  <c r="L75" i="4"/>
  <c r="M75" i="4"/>
  <c r="I76" i="4"/>
  <c r="J76" i="4"/>
  <c r="K76" i="4"/>
  <c r="L76" i="4"/>
  <c r="M76" i="4"/>
  <c r="I77" i="4"/>
  <c r="J77" i="4"/>
  <c r="K77" i="4"/>
  <c r="L77" i="4"/>
  <c r="M77" i="4"/>
  <c r="J66" i="4"/>
  <c r="K66" i="4"/>
  <c r="L66" i="4"/>
  <c r="M66" i="4"/>
  <c r="I66" i="4"/>
  <c r="I17" i="4"/>
  <c r="J17" i="4"/>
  <c r="K17" i="4"/>
  <c r="L17" i="4"/>
  <c r="N17" i="4"/>
  <c r="I18" i="4"/>
  <c r="J18" i="4"/>
  <c r="K18" i="4"/>
  <c r="L18" i="4"/>
  <c r="N18" i="4"/>
  <c r="I19" i="4"/>
  <c r="J19" i="4"/>
  <c r="K19" i="4"/>
  <c r="L19" i="4"/>
  <c r="N19" i="4"/>
  <c r="I20" i="4"/>
  <c r="J20" i="4"/>
  <c r="K20" i="4"/>
  <c r="L20" i="4"/>
  <c r="N20" i="4"/>
  <c r="I21" i="4"/>
  <c r="J21" i="4"/>
  <c r="K21" i="4"/>
  <c r="L21" i="4"/>
  <c r="N21" i="4"/>
  <c r="I22" i="4"/>
  <c r="J22" i="4"/>
  <c r="K22" i="4"/>
  <c r="L22" i="4"/>
  <c r="N22" i="4"/>
  <c r="I23" i="4"/>
  <c r="J23" i="4"/>
  <c r="K23" i="4"/>
  <c r="L23" i="4"/>
  <c r="N23" i="4"/>
  <c r="I24" i="4"/>
  <c r="J24" i="4"/>
  <c r="K24" i="4"/>
  <c r="L24" i="4"/>
  <c r="N24" i="4"/>
  <c r="I25" i="4"/>
  <c r="J25" i="4"/>
  <c r="K25" i="4"/>
  <c r="L25" i="4"/>
  <c r="N25" i="4"/>
  <c r="I26" i="4"/>
  <c r="J26" i="4"/>
  <c r="K26" i="4"/>
  <c r="L26" i="4"/>
  <c r="N26" i="4"/>
  <c r="I27" i="4"/>
  <c r="J27" i="4"/>
  <c r="K27" i="4"/>
  <c r="L27" i="4"/>
  <c r="N27" i="4"/>
  <c r="I28" i="4"/>
  <c r="J28" i="4"/>
  <c r="K28" i="4"/>
  <c r="L28" i="4"/>
  <c r="N28" i="4"/>
  <c r="I29" i="4"/>
  <c r="J29" i="4"/>
  <c r="K29" i="4"/>
  <c r="L29" i="4"/>
  <c r="N29" i="4"/>
  <c r="I30" i="4"/>
  <c r="J30" i="4"/>
  <c r="K30" i="4"/>
  <c r="L30" i="4"/>
  <c r="N30" i="4"/>
  <c r="I31" i="4"/>
  <c r="J31" i="4"/>
  <c r="K31" i="4"/>
  <c r="L31" i="4"/>
  <c r="N31" i="4"/>
  <c r="I32" i="4"/>
  <c r="J32" i="4"/>
  <c r="K32" i="4"/>
  <c r="L32" i="4"/>
  <c r="N32" i="4"/>
  <c r="I33" i="4"/>
  <c r="J33" i="4"/>
  <c r="K33" i="4"/>
  <c r="L33" i="4"/>
  <c r="N33" i="4"/>
  <c r="I34" i="4"/>
  <c r="J34" i="4"/>
  <c r="K34" i="4"/>
  <c r="L34" i="4"/>
  <c r="N34" i="4"/>
  <c r="I35" i="4"/>
  <c r="J35" i="4"/>
  <c r="K35" i="4"/>
  <c r="L35" i="4"/>
  <c r="M35" i="4"/>
  <c r="N35" i="4"/>
  <c r="I36" i="4"/>
  <c r="J36" i="4"/>
  <c r="K36" i="4"/>
  <c r="L36" i="4"/>
  <c r="M36" i="4"/>
  <c r="N36" i="4"/>
  <c r="I37" i="4"/>
  <c r="J37" i="4"/>
  <c r="K37" i="4"/>
  <c r="L37" i="4"/>
  <c r="M37" i="4"/>
  <c r="N37" i="4"/>
  <c r="I38" i="4"/>
  <c r="J38" i="4"/>
  <c r="K38" i="4"/>
  <c r="L38" i="4"/>
  <c r="M38" i="4"/>
  <c r="I39" i="4"/>
  <c r="J39" i="4"/>
  <c r="K39" i="4"/>
  <c r="L39" i="4"/>
  <c r="M39" i="4"/>
  <c r="R42" i="4"/>
  <c r="Q43" i="4"/>
  <c r="U43" i="4"/>
  <c r="T44" i="4"/>
  <c r="Q46" i="4"/>
  <c r="R46" i="4"/>
  <c r="Q47" i="4"/>
  <c r="T47" i="4"/>
  <c r="T48" i="4"/>
  <c r="P46" i="4"/>
  <c r="P42" i="4"/>
  <c r="AH73" i="8"/>
  <c r="AB12" i="8"/>
  <c r="AB13" i="8"/>
  <c r="AB14" i="8"/>
  <c r="AB15" i="8"/>
  <c r="AB16" i="8"/>
  <c r="AB17" i="8"/>
  <c r="AB18" i="8"/>
  <c r="AB19" i="8"/>
  <c r="AB20" i="8"/>
  <c r="AB21" i="8"/>
  <c r="AB22" i="8"/>
  <c r="AB23" i="8"/>
  <c r="AB24" i="8"/>
  <c r="AB25" i="8"/>
  <c r="AB26" i="8"/>
  <c r="AB27" i="8"/>
  <c r="AB28" i="8"/>
  <c r="AB29" i="8"/>
  <c r="AB30" i="8"/>
  <c r="AB11" i="8"/>
  <c r="Z11" i="8"/>
  <c r="AA11" i="8"/>
  <c r="Z12" i="8"/>
  <c r="AA12" i="8"/>
  <c r="Z13" i="8"/>
  <c r="AA13" i="8"/>
  <c r="Z14" i="8"/>
  <c r="AA14" i="8"/>
  <c r="Z15" i="8"/>
  <c r="AA15" i="8"/>
  <c r="Z16" i="8"/>
  <c r="AA16" i="8"/>
  <c r="Z17" i="8"/>
  <c r="AA17" i="8"/>
  <c r="Z18" i="8"/>
  <c r="AA18" i="8"/>
  <c r="Z19" i="8"/>
  <c r="AA19" i="8"/>
  <c r="Z20" i="8"/>
  <c r="AA20" i="8"/>
  <c r="Z21" i="8"/>
  <c r="AA21" i="8"/>
  <c r="Z22" i="8"/>
  <c r="AA22" i="8"/>
  <c r="Z23" i="8"/>
  <c r="AA23" i="8"/>
  <c r="Z24" i="8"/>
  <c r="AA24" i="8"/>
  <c r="Z25" i="8"/>
  <c r="AA25" i="8"/>
  <c r="Z26" i="8"/>
  <c r="AA26" i="8"/>
  <c r="Z27" i="8"/>
  <c r="AA27" i="8"/>
  <c r="Z28" i="8"/>
  <c r="AA28" i="8"/>
  <c r="Z29" i="8"/>
  <c r="AA29" i="8"/>
  <c r="AA30" i="8"/>
  <c r="Z30" i="8"/>
  <c r="X11" i="8"/>
  <c r="X12" i="8"/>
  <c r="X13" i="8"/>
  <c r="X14" i="8"/>
  <c r="X15" i="8"/>
  <c r="X16" i="8"/>
  <c r="X17" i="8"/>
  <c r="X18" i="8"/>
  <c r="X19" i="8"/>
  <c r="X20" i="8"/>
  <c r="X21" i="8"/>
  <c r="X22" i="8"/>
  <c r="X23" i="8"/>
  <c r="X24" i="8"/>
  <c r="X25" i="8"/>
  <c r="X26" i="8"/>
  <c r="X27" i="8"/>
  <c r="X28" i="8"/>
  <c r="X29" i="8"/>
  <c r="X30" i="8"/>
  <c r="X10" i="8"/>
  <c r="Z43" i="8"/>
  <c r="AA43" i="8"/>
  <c r="AB43" i="8"/>
  <c r="AE43" i="8"/>
  <c r="AF43" i="8"/>
  <c r="AG43" i="8"/>
  <c r="AE61" i="8"/>
  <c r="AF61" i="8"/>
  <c r="AG61" i="8"/>
  <c r="AE62" i="8"/>
  <c r="AF62" i="8"/>
  <c r="AG62" i="8"/>
  <c r="AE63" i="8"/>
  <c r="AF63" i="8"/>
  <c r="AG63" i="8"/>
  <c r="AE64" i="8"/>
  <c r="AF64" i="8"/>
  <c r="AG64" i="8"/>
  <c r="AE65" i="8"/>
  <c r="AF65" i="8"/>
  <c r="AG65" i="8"/>
  <c r="AE66" i="8"/>
  <c r="AF66" i="8"/>
  <c r="AG66" i="8"/>
  <c r="AE67" i="8"/>
  <c r="AF67" i="8"/>
  <c r="AG67" i="8"/>
  <c r="AE68" i="8"/>
  <c r="AF68" i="8"/>
  <c r="AG68" i="8"/>
  <c r="AE69" i="8"/>
  <c r="AF69" i="8"/>
  <c r="AG69" i="8"/>
  <c r="AE70" i="8"/>
  <c r="AF70" i="8"/>
  <c r="AG70" i="8"/>
  <c r="AE71" i="8"/>
  <c r="AF71" i="8"/>
  <c r="AG71" i="8"/>
  <c r="AE49" i="8"/>
  <c r="AF49" i="8"/>
  <c r="AG49" i="8"/>
  <c r="AE50" i="8"/>
  <c r="AF50" i="8"/>
  <c r="AG50" i="8"/>
  <c r="AE51" i="8"/>
  <c r="AF51" i="8"/>
  <c r="AG51" i="8"/>
  <c r="AE52" i="8"/>
  <c r="AF52" i="8"/>
  <c r="AG52" i="8"/>
  <c r="AE53" i="8"/>
  <c r="AF53" i="8"/>
  <c r="AG53" i="8"/>
  <c r="AE54" i="8"/>
  <c r="AF54" i="8"/>
  <c r="AG54" i="8"/>
  <c r="AE55" i="8"/>
  <c r="AF55" i="8"/>
  <c r="AG55" i="8"/>
  <c r="AE56" i="8"/>
  <c r="AF56" i="8"/>
  <c r="AG56" i="8"/>
  <c r="AE57" i="8"/>
  <c r="AF57" i="8"/>
  <c r="AG57" i="8"/>
  <c r="AE58" i="8"/>
  <c r="AF58" i="8"/>
  <c r="AG58" i="8"/>
  <c r="AE59" i="8"/>
  <c r="AF59" i="8"/>
  <c r="AG59" i="8"/>
  <c r="AG60" i="8"/>
  <c r="AF60" i="8"/>
  <c r="AE60" i="8"/>
  <c r="Z60" i="8"/>
  <c r="AA60" i="8"/>
  <c r="AB60" i="8"/>
  <c r="Z61" i="8"/>
  <c r="AA61" i="8"/>
  <c r="AB61" i="8"/>
  <c r="Z62" i="8"/>
  <c r="AA62" i="8"/>
  <c r="AB62" i="8"/>
  <c r="Z63" i="8"/>
  <c r="AA63" i="8"/>
  <c r="AB63" i="8"/>
  <c r="Z64" i="8"/>
  <c r="AA64" i="8"/>
  <c r="AB64" i="8"/>
  <c r="Z65" i="8"/>
  <c r="AA65" i="8"/>
  <c r="AB65" i="8"/>
  <c r="Z66" i="8"/>
  <c r="AA66" i="8"/>
  <c r="AB66" i="8"/>
  <c r="Z67" i="8"/>
  <c r="AA67" i="8"/>
  <c r="AB67" i="8"/>
  <c r="Z68" i="8"/>
  <c r="AA68" i="8"/>
  <c r="AB68" i="8"/>
  <c r="Z69" i="8"/>
  <c r="AA69" i="8"/>
  <c r="AB69" i="8"/>
  <c r="Z70" i="8"/>
  <c r="AA70" i="8"/>
  <c r="AB70" i="8"/>
  <c r="Z71" i="8"/>
  <c r="AA71" i="8"/>
  <c r="AB71" i="8"/>
  <c r="R72" i="1"/>
  <c r="R61" i="1"/>
  <c r="S61" i="1"/>
  <c r="R62" i="1"/>
  <c r="S62" i="1"/>
  <c r="R63" i="1"/>
  <c r="S63" i="1"/>
  <c r="R64" i="1"/>
  <c r="S64" i="1"/>
  <c r="R65" i="1"/>
  <c r="S65" i="1"/>
  <c r="R66" i="1"/>
  <c r="S66" i="1"/>
  <c r="R67" i="1"/>
  <c r="S67" i="1"/>
  <c r="R68" i="1"/>
  <c r="S68" i="1"/>
  <c r="R69" i="1"/>
  <c r="S69" i="1"/>
  <c r="R70" i="1"/>
  <c r="S70" i="1"/>
  <c r="R71" i="1"/>
  <c r="S71" i="1"/>
  <c r="S72" i="1"/>
  <c r="U50" i="1"/>
  <c r="V50" i="1"/>
  <c r="U51" i="1"/>
  <c r="V51" i="1"/>
  <c r="U52" i="1"/>
  <c r="V52" i="1"/>
  <c r="U53" i="1"/>
  <c r="V53" i="1"/>
  <c r="U54" i="1"/>
  <c r="V54" i="1"/>
  <c r="U55" i="1"/>
  <c r="V55" i="1"/>
  <c r="U56" i="1"/>
  <c r="V56" i="1"/>
  <c r="U57" i="1"/>
  <c r="V57" i="1"/>
  <c r="U58" i="1"/>
  <c r="V58" i="1"/>
  <c r="U59" i="1"/>
  <c r="V59" i="1"/>
  <c r="U60" i="1"/>
  <c r="V60" i="1"/>
  <c r="U61" i="1"/>
  <c r="V61" i="1"/>
  <c r="U62" i="1"/>
  <c r="V62" i="1"/>
  <c r="U63" i="1"/>
  <c r="V63" i="1"/>
  <c r="U64" i="1"/>
  <c r="V64" i="1"/>
  <c r="U65" i="1"/>
  <c r="V65" i="1"/>
  <c r="U66" i="1"/>
  <c r="V66" i="1"/>
  <c r="U67" i="1"/>
  <c r="V67" i="1"/>
  <c r="U68" i="1"/>
  <c r="V68" i="1"/>
  <c r="U69" i="1"/>
  <c r="V69" i="1"/>
  <c r="U70" i="1"/>
  <c r="V70" i="1"/>
  <c r="U71" i="1"/>
  <c r="V71" i="1"/>
  <c r="U72" i="1"/>
  <c r="V72" i="1"/>
  <c r="V49" i="1"/>
  <c r="U49" i="1"/>
  <c r="S60" i="1"/>
  <c r="R60" i="1"/>
  <c r="R12" i="1"/>
  <c r="S12" i="1"/>
  <c r="R13" i="1"/>
  <c r="S13" i="1"/>
  <c r="R14" i="1"/>
  <c r="S14" i="1"/>
  <c r="R15" i="1"/>
  <c r="S15" i="1"/>
  <c r="R16" i="1"/>
  <c r="S16" i="1"/>
  <c r="R17" i="1"/>
  <c r="S17" i="1"/>
  <c r="R18" i="1"/>
  <c r="S18" i="1"/>
  <c r="R19" i="1"/>
  <c r="S19" i="1"/>
  <c r="R20" i="1"/>
  <c r="S20" i="1"/>
  <c r="R21" i="1"/>
  <c r="S21" i="1"/>
  <c r="R22" i="1"/>
  <c r="S22" i="1"/>
  <c r="R23" i="1"/>
  <c r="S23" i="1"/>
  <c r="R24" i="1"/>
  <c r="S24" i="1"/>
  <c r="R25" i="1"/>
  <c r="S25" i="1"/>
  <c r="R26" i="1"/>
  <c r="S26" i="1"/>
  <c r="R27" i="1"/>
  <c r="S27" i="1"/>
  <c r="R28" i="1"/>
  <c r="S28" i="1"/>
  <c r="S11" i="1"/>
  <c r="R11" i="1"/>
  <c r="R43" i="1"/>
  <c r="S43" i="1"/>
  <c r="AC28" i="8" l="1"/>
  <c r="P30" i="1"/>
  <c r="V36" i="1"/>
  <c r="N29" i="1"/>
  <c r="R29" i="1" s="1"/>
  <c r="H29" i="1"/>
  <c r="C29" i="1"/>
  <c r="Z39" i="8"/>
  <c r="AE39" i="8"/>
  <c r="AG37" i="8"/>
  <c r="AF37" i="8"/>
  <c r="AE37" i="8"/>
  <c r="AC27" i="8"/>
  <c r="AC19" i="8"/>
  <c r="AC15" i="8"/>
  <c r="S44" i="4"/>
  <c r="T43" i="4"/>
  <c r="U42" i="4"/>
  <c r="Q42" i="4"/>
  <c r="U38" i="1"/>
  <c r="G30" i="1"/>
  <c r="G29" i="1"/>
  <c r="AG38" i="8"/>
  <c r="AF38" i="8"/>
  <c r="AE38" i="8"/>
  <c r="AG36" i="8"/>
  <c r="AF36" i="8"/>
  <c r="AE36" i="8"/>
  <c r="C30" i="1"/>
  <c r="L30" i="1"/>
  <c r="L29" i="1"/>
  <c r="B29" i="1"/>
  <c r="B30" i="1"/>
  <c r="K30" i="1"/>
  <c r="F30" i="1"/>
  <c r="V38" i="1"/>
  <c r="U37" i="1"/>
  <c r="P29" i="1"/>
  <c r="K29" i="1"/>
  <c r="F29" i="1"/>
  <c r="R44" i="4"/>
  <c r="S43" i="4"/>
  <c r="T42" i="4"/>
  <c r="N30" i="1"/>
  <c r="H30" i="1"/>
  <c r="O30" i="1"/>
  <c r="J30" i="1"/>
  <c r="D30" i="1"/>
  <c r="O29" i="1"/>
  <c r="S29" i="1" s="1"/>
  <c r="J29" i="1"/>
  <c r="D29" i="1"/>
  <c r="L46" i="4"/>
  <c r="S46" i="4"/>
  <c r="S40" i="1"/>
  <c r="V40" i="1"/>
  <c r="V37" i="1"/>
  <c r="U36" i="1"/>
  <c r="AB42" i="8"/>
  <c r="AG42" i="8"/>
  <c r="AA42" i="8"/>
  <c r="AF42" i="8"/>
  <c r="Z42" i="8"/>
  <c r="AE42" i="8"/>
  <c r="AB40" i="8"/>
  <c r="AG40" i="8"/>
  <c r="AA40" i="8"/>
  <c r="AF40" i="8"/>
  <c r="Z40" i="8"/>
  <c r="AE40" i="8"/>
  <c r="AC11" i="8"/>
  <c r="P43" i="4"/>
  <c r="P47" i="4"/>
  <c r="K48" i="4"/>
  <c r="R48" i="4"/>
  <c r="K47" i="4"/>
  <c r="R47" i="4"/>
  <c r="K45" i="4"/>
  <c r="R45" i="4"/>
  <c r="L47" i="4"/>
  <c r="S47" i="4"/>
  <c r="L45" i="4"/>
  <c r="S45" i="4"/>
  <c r="S41" i="1"/>
  <c r="V41" i="1"/>
  <c r="R40" i="1"/>
  <c r="U40" i="1"/>
  <c r="AC30" i="8"/>
  <c r="AC26" i="8"/>
  <c r="AC22" i="8"/>
  <c r="AC18" i="8"/>
  <c r="AC14" i="8"/>
  <c r="P44" i="4"/>
  <c r="P48" i="4"/>
  <c r="J48" i="4"/>
  <c r="Q48" i="4"/>
  <c r="J45" i="4"/>
  <c r="Q45" i="4"/>
  <c r="R42" i="1"/>
  <c r="U42" i="1"/>
  <c r="R39" i="1"/>
  <c r="U39" i="1"/>
  <c r="L48" i="4"/>
  <c r="S48" i="4"/>
  <c r="S42" i="1"/>
  <c r="V42" i="1"/>
  <c r="R41" i="1"/>
  <c r="U41" i="1"/>
  <c r="S39" i="1"/>
  <c r="V39" i="1"/>
  <c r="AB41" i="8"/>
  <c r="AG41" i="8"/>
  <c r="AA41" i="8"/>
  <c r="AF41" i="8"/>
  <c r="Z41" i="8"/>
  <c r="AE41" i="8"/>
  <c r="AB39" i="8"/>
  <c r="AG39" i="8"/>
  <c r="AA39" i="8"/>
  <c r="AF39" i="8"/>
  <c r="AC29" i="8"/>
  <c r="AC25" i="8"/>
  <c r="AC21" i="8"/>
  <c r="AC17" i="8"/>
  <c r="AC13" i="8"/>
  <c r="P45" i="4"/>
  <c r="M46" i="4"/>
  <c r="T46" i="4"/>
  <c r="M45" i="4"/>
  <c r="T45" i="4"/>
  <c r="U44" i="4"/>
  <c r="Q44" i="4"/>
  <c r="R43" i="4"/>
  <c r="S42" i="4"/>
  <c r="I47" i="4"/>
  <c r="K46" i="4"/>
  <c r="AC23" i="8"/>
  <c r="AC24" i="8"/>
  <c r="AC20" i="8"/>
  <c r="AC16" i="8"/>
  <c r="AC12" i="8"/>
  <c r="I48" i="4"/>
  <c r="J47" i="4"/>
  <c r="J46" i="4"/>
  <c r="I46" i="4"/>
  <c r="I45" i="4"/>
  <c r="M48" i="4"/>
  <c r="M47" i="4"/>
  <c r="N38" i="4"/>
  <c r="U78" i="4"/>
  <c r="AH72" i="8"/>
  <c r="N79" i="4"/>
  <c r="N78" i="4"/>
  <c r="AC75" i="8"/>
  <c r="AC74" i="8"/>
  <c r="AC73" i="8"/>
  <c r="AC72" i="8"/>
  <c r="S30" i="1" l="1"/>
  <c r="R30" i="1"/>
  <c r="AH56" i="8"/>
  <c r="AH52" i="8"/>
  <c r="AH59" i="8"/>
  <c r="AH55" i="8"/>
  <c r="AH53" i="8"/>
  <c r="AH49" i="8"/>
  <c r="AH57" i="8"/>
  <c r="AH63" i="8"/>
  <c r="AC63" i="8"/>
  <c r="AH66" i="8"/>
  <c r="AC66" i="8"/>
  <c r="U71" i="4"/>
  <c r="N71" i="4"/>
  <c r="U67" i="4"/>
  <c r="N67" i="4"/>
  <c r="AH43" i="8"/>
  <c r="AH69" i="8"/>
  <c r="AC69" i="8"/>
  <c r="AH71" i="8"/>
  <c r="AC71" i="8"/>
  <c r="AH60" i="8"/>
  <c r="AC43" i="8"/>
  <c r="AC60" i="8"/>
  <c r="AH64" i="8"/>
  <c r="AC64" i="8"/>
  <c r="N66" i="4"/>
  <c r="U66" i="4"/>
  <c r="U70" i="4"/>
  <c r="N70" i="4"/>
  <c r="AH68" i="8"/>
  <c r="AC68" i="8"/>
  <c r="U75" i="4"/>
  <c r="N75" i="4"/>
  <c r="U77" i="4"/>
  <c r="N77" i="4"/>
  <c r="AH51" i="8"/>
  <c r="AH61" i="8"/>
  <c r="AC61" i="8"/>
  <c r="U73" i="4"/>
  <c r="N73" i="4"/>
  <c r="U69" i="4"/>
  <c r="N69" i="4"/>
  <c r="AH67" i="8"/>
  <c r="AC67" i="8"/>
  <c r="AH70" i="8"/>
  <c r="AC70" i="8"/>
  <c r="AH58" i="8"/>
  <c r="AH54" i="8"/>
  <c r="AH50" i="8"/>
  <c r="AH62" i="8"/>
  <c r="AC62" i="8"/>
  <c r="AH65" i="8"/>
  <c r="AC65" i="8"/>
  <c r="U72" i="4"/>
  <c r="N72" i="4"/>
  <c r="U68" i="4"/>
  <c r="N68" i="4"/>
  <c r="U74" i="4"/>
  <c r="N74" i="4"/>
  <c r="U76" i="4"/>
  <c r="N76" i="4"/>
  <c r="N39" i="4"/>
  <c r="AH41" i="8" l="1"/>
  <c r="AH37" i="8"/>
  <c r="N46" i="4"/>
  <c r="U46" i="4"/>
  <c r="AH38" i="8"/>
  <c r="N45" i="4"/>
  <c r="U45" i="4"/>
  <c r="N48" i="4"/>
  <c r="U48" i="4"/>
  <c r="AH39" i="8"/>
  <c r="AC42" i="8"/>
  <c r="AH42" i="8"/>
  <c r="N47" i="4"/>
  <c r="U47" i="4"/>
  <c r="AH36" i="8"/>
  <c r="AH40" i="8"/>
  <c r="AC39" i="8"/>
  <c r="AC40" i="8"/>
  <c r="AC41" i="8"/>
</calcChain>
</file>

<file path=xl/sharedStrings.xml><?xml version="1.0" encoding="utf-8"?>
<sst xmlns="http://schemas.openxmlformats.org/spreadsheetml/2006/main" count="1583" uniqueCount="128">
  <si>
    <t>Net</t>
  </si>
  <si>
    <t>Gross Issues</t>
  </si>
  <si>
    <t>Gross Retirement</t>
  </si>
  <si>
    <t>Net Cash Raised</t>
  </si>
  <si>
    <t>Bills</t>
  </si>
  <si>
    <t>Notes</t>
  </si>
  <si>
    <t>Bonds</t>
  </si>
  <si>
    <t>Total</t>
  </si>
  <si>
    <t>TIPS Notes</t>
  </si>
  <si>
    <t>TIPS Bonds</t>
  </si>
  <si>
    <t xml:space="preserve"> </t>
  </si>
  <si>
    <t>Description</t>
  </si>
  <si>
    <t>Contact</t>
  </si>
  <si>
    <t>Includes marketable securities only.</t>
  </si>
  <si>
    <t>TIPS</t>
  </si>
  <si>
    <t>FRN</t>
  </si>
  <si>
    <t>TOTAL</t>
  </si>
  <si>
    <t>CMBs</t>
  </si>
  <si>
    <t>4-Week</t>
  </si>
  <si>
    <t>13-Week</t>
  </si>
  <si>
    <t>26-Week</t>
  </si>
  <si>
    <t>52-Week</t>
  </si>
  <si>
    <t>2-Year</t>
  </si>
  <si>
    <t>3-Year</t>
  </si>
  <si>
    <t>5-Year</t>
  </si>
  <si>
    <t>7-Year</t>
  </si>
  <si>
    <t>10-Year</t>
  </si>
  <si>
    <t>FRNs</t>
  </si>
  <si>
    <t>30-Year</t>
  </si>
  <si>
    <t>SIFMA is the leading trade association for broker-dealers, investment banks and asset managers operating in the U.S. and global capital markets. On behalf of our industry’s nearly 1 million employees, we advocate on legislation, regulation and business policy, affecting retail and institutional investors, equity and fixed income markets and related products and services. We serve as an industry coordinating body to promote fair and orderly markets, informed regulatory compliance, and efficient market operations and resiliency. We also provide a forum for industry policy and professional development. SIFMA, with offices in New York and Washington, D.C., is the U.S. regional member of the Global Financial Markets Association (GFMA). For more information, visit http://www.sifma.org.</t>
  </si>
  <si>
    <t>8-Week</t>
  </si>
  <si>
    <t>SIFMA Research</t>
  </si>
  <si>
    <t>research@sifma.org</t>
  </si>
  <si>
    <t>20-Year</t>
  </si>
  <si>
    <t>Tab</t>
  </si>
  <si>
    <t>Frequency</t>
  </si>
  <si>
    <t>Start Period</t>
  </si>
  <si>
    <t>Last Period</t>
  </si>
  <si>
    <t>If using this data in a published report, please cite SIFMA as the source</t>
  </si>
  <si>
    <t>The content in this workbook is for informational purposes only, not for investment recommendations. As the information is aggregated from multiple third-party sources, SIFMA makes no representations to the accuracy or completeness of the information. All data subject to revision, with no obligation to do so or notify users of any changes.</t>
  </si>
  <si>
    <t xml:space="preserve">This workbook is subject to the Terms of Use applicable to SIFMA’s website, available at http://www.sifma.org/legal. Copyright © 2021 </t>
  </si>
  <si>
    <t>Last Updated:</t>
  </si>
  <si>
    <t>Security:</t>
  </si>
  <si>
    <t>Series:</t>
  </si>
  <si>
    <t>Units:</t>
  </si>
  <si>
    <t>Source:</t>
  </si>
  <si>
    <t>Note:</t>
  </si>
  <si>
    <t>1Q19</t>
  </si>
  <si>
    <t>2Q19</t>
  </si>
  <si>
    <t>3Q19</t>
  </si>
  <si>
    <t>4Q19</t>
  </si>
  <si>
    <t>1Q20</t>
  </si>
  <si>
    <t>2Q20</t>
  </si>
  <si>
    <t>3Q20</t>
  </si>
  <si>
    <t>4Q20</t>
  </si>
  <si>
    <t>1Q21</t>
  </si>
  <si>
    <t>2Q21</t>
  </si>
  <si>
    <t>3Q21</t>
  </si>
  <si>
    <t>4Q21</t>
  </si>
  <si>
    <t>US Treasury Securities</t>
  </si>
  <si>
    <t>Issuance - Net</t>
  </si>
  <si>
    <t>US Department of the Treasury, Bureau of the Fiscal Service</t>
  </si>
  <si>
    <t>$ Billion</t>
  </si>
  <si>
    <t>n/a</t>
  </si>
  <si>
    <t>Y/Y Change</t>
  </si>
  <si>
    <t>TreasuryDirect</t>
  </si>
  <si>
    <t>Issuance - Gross</t>
  </si>
  <si>
    <t>US Treasury Securities: Issuance - Net</t>
  </si>
  <si>
    <t>US Treasury Securities: Issuance - Gross</t>
  </si>
  <si>
    <t>US Treasury Securities: Trading Volume</t>
  </si>
  <si>
    <t>US Treasury Securities: Outstanding</t>
  </si>
  <si>
    <t>US Treasury Securities: Yield Curve Rates</t>
  </si>
  <si>
    <t>US Treasury Securities: Holders</t>
  </si>
  <si>
    <t>A, Q, M</t>
  </si>
  <si>
    <t>A, Q</t>
  </si>
  <si>
    <t>2000</t>
  </si>
  <si>
    <t>US Treasury Securities: Issuance, Trading Volume, Outstanding, Holders, Yield Curve Rates</t>
  </si>
  <si>
    <t>Outstanding</t>
  </si>
  <si>
    <t>1996</t>
  </si>
  <si>
    <t>Spread</t>
  </si>
  <si>
    <t>10-Year Notes</t>
  </si>
  <si>
    <t>3-Month Bills</t>
  </si>
  <si>
    <t>Percentage</t>
  </si>
  <si>
    <t>Averages for the period.</t>
  </si>
  <si>
    <t>Yield Curve Rates</t>
  </si>
  <si>
    <t>US Department of the Treasury</t>
  </si>
  <si>
    <t>1990</t>
  </si>
  <si>
    <t xml:space="preserve"> State &amp; Local Governments</t>
  </si>
  <si>
    <t xml:space="preserve">  Foreign and International</t>
  </si>
  <si>
    <t xml:space="preserve">Total </t>
  </si>
  <si>
    <t>Holders</t>
  </si>
  <si>
    <t>The Federal Reseve</t>
  </si>
  <si>
    <t xml:space="preserve"> Individuals</t>
  </si>
  <si>
    <t>Mutual Funds</t>
  </si>
  <si>
    <t>Banking Institutions</t>
  </si>
  <si>
    <t xml:space="preserve">   Insurance Companies</t>
  </si>
  <si>
    <t>Monetary Authority</t>
  </si>
  <si>
    <t>Pension Funds</t>
  </si>
  <si>
    <t>Other</t>
  </si>
  <si>
    <t>Discrepancy</t>
  </si>
  <si>
    <t>Trading Volume</t>
  </si>
  <si>
    <t>Federal Reserve Bank of New York</t>
  </si>
  <si>
    <t>Primary dealer activity.</t>
  </si>
  <si>
    <t>Treasury Bills</t>
  </si>
  <si>
    <t>Treasury Inflation Index Securities (TIPS)</t>
  </si>
  <si>
    <t>Floating Rate Notes (FRNs)</t>
  </si>
  <si>
    <t>Coupon Securities Due =&lt; 2Y</t>
  </si>
  <si>
    <t>Coupon Securities Due &gt; 2Y but =&lt; 3Y</t>
  </si>
  <si>
    <t>Coupon Securities Due &gt; 3Y but =&lt;6Y</t>
  </si>
  <si>
    <t>Coupon Securities Due &gt; 6Y but =&lt; 7Y</t>
  </si>
  <si>
    <t>Coupon Securities Due &gt; 11Y</t>
  </si>
  <si>
    <t>TIPS Due =&lt; 2Y</t>
  </si>
  <si>
    <t>TIPS Due &gt; 2Y but =&lt; 6Y</t>
  </si>
  <si>
    <t>TIPS Due in &gt; 6Y but =&lt; 11Y</t>
  </si>
  <si>
    <t>TIPS Due &gt; 11Y</t>
  </si>
  <si>
    <t>2002</t>
  </si>
  <si>
    <t>Coupon Securities</t>
  </si>
  <si>
    <t>Coupon Securities Due &gt; 7Y but =&lt; 11Y</t>
  </si>
  <si>
    <t>Total Gross Issues</t>
  </si>
  <si>
    <t>Total Gross Retirement</t>
  </si>
  <si>
    <t>US Treasury</t>
  </si>
  <si>
    <t>M/M or Q/Q Change</t>
  </si>
  <si>
    <t>Q/Q Change</t>
  </si>
  <si>
    <t>YTD 2020</t>
  </si>
  <si>
    <t>YTD 2021</t>
  </si>
  <si>
    <t>2Q 2021</t>
  </si>
  <si>
    <t>Includes all public debt securities except for savings bonds and state and local government series. Individuals = households and nonprofit organizations; Mutual Funds = mutual funds, money market funds, close-end funds and exchange-traded funds. Banking Institutions = commercial banks, savings institutions, credit unions, broker dealers and holding companies; Insurance Companies = property-casualty and life insurance companies; Monetary Authority = nonmarketable Treasury securities held by Federal Reserve credit facility LLCs; Foreign and International = all entities (individuals, firms, institutions, and governments) not residing in the United States; Pension Funds = private pension funds, state and local govt. and federal govt. retirement funds; Other = nonfinancial corporate institutions, nonfinancial noncorporate institutions, government-sponsored enterprises, abs issuers; Discrepancy = accumulated valuation difference between issuance and holdings.</t>
  </si>
  <si>
    <t>October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</si>
</sst>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
    <numFmt numFmtId="165" formatCode="0.0"/>
    <numFmt numFmtId="166" formatCode="[$-409]mmm\-yy;@"/>
    <numFmt numFmtId="167" formatCode="0.0%"/>
    <numFmt numFmtId="168" formatCode="m/d/yy;@"/>
    <numFmt numFmtId="169" formatCode="#,##0.00000"/>
  </numFmts>
  <fonts count="50">
    <font>
      <sz val="10"/>
      <name val="Arial"/>
    </font>
    <font>
      <sz val="10"/>
      <name val="Arial"/>
      <family val="2"/>
    </font>
    <font>
      <b/>
      <sz val="12"/>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0"/>
      <name val="Arial"/>
      <family val="2"/>
    </font>
    <font>
      <sz val="10"/>
      <name val="Arial"/>
      <family val="2"/>
    </font>
    <font>
      <sz val="10"/>
      <name val="Arial"/>
      <family val="2"/>
    </font>
    <font>
      <sz val="10"/>
      <name val="Arial"/>
      <family val="2"/>
    </font>
    <font>
      <sz val="10"/>
      <name val="Geneva"/>
    </font>
    <font>
      <sz val="10"/>
      <name val="Arial"/>
      <family val="2"/>
    </font>
    <font>
      <sz val="10"/>
      <name val="N Helvetica Narrow"/>
    </font>
    <font>
      <sz val="8"/>
      <name val="Arial"/>
      <family val="2"/>
    </font>
    <font>
      <u/>
      <sz val="10"/>
      <color theme="10"/>
      <name val="Arial"/>
      <family val="2"/>
    </font>
    <font>
      <u/>
      <sz val="11"/>
      <color theme="10"/>
      <name val="Calibri"/>
      <family val="2"/>
    </font>
    <font>
      <sz val="11"/>
      <color theme="1"/>
      <name val="Arial"/>
      <family val="2"/>
      <scheme val="minor"/>
    </font>
    <font>
      <sz val="10"/>
      <color theme="1"/>
      <name val="Arial"/>
      <family val="2"/>
    </font>
    <font>
      <b/>
      <sz val="10"/>
      <color theme="1"/>
      <name val="Arial"/>
      <family val="2"/>
    </font>
    <font>
      <b/>
      <i/>
      <sz val="10"/>
      <color theme="4"/>
      <name val="Arial"/>
      <family val="2"/>
    </font>
    <font>
      <sz val="8"/>
      <color theme="1"/>
      <name val="Arial"/>
      <family val="2"/>
    </font>
    <font>
      <sz val="8"/>
      <color rgb="FF000000"/>
      <name val="Arial"/>
      <family val="2"/>
    </font>
    <font>
      <sz val="9"/>
      <name val="Arial"/>
      <family val="2"/>
    </font>
    <font>
      <b/>
      <u/>
      <sz val="9"/>
      <name val="Arial"/>
      <family val="2"/>
    </font>
    <font>
      <u/>
      <sz val="9"/>
      <name val="Arial"/>
      <family val="2"/>
    </font>
    <font>
      <sz val="9"/>
      <color theme="1"/>
      <name val="Arial"/>
      <family val="2"/>
    </font>
    <font>
      <b/>
      <sz val="9"/>
      <name val="Arial"/>
      <family val="2"/>
    </font>
    <font>
      <b/>
      <sz val="10"/>
      <name val="Arial"/>
      <family val="2"/>
    </font>
    <font>
      <sz val="10"/>
      <color theme="5"/>
      <name val="Arial"/>
      <family val="2"/>
    </font>
    <font>
      <sz val="8"/>
      <color theme="5"/>
      <name val="Arial"/>
      <family val="2"/>
    </font>
    <font>
      <sz val="9"/>
      <color theme="5"/>
      <name val="Arial"/>
      <family val="2"/>
    </font>
    <font>
      <b/>
      <sz val="9"/>
      <color theme="5"/>
      <name val="Arial"/>
      <family val="2"/>
    </font>
    <font>
      <sz val="9"/>
      <color theme="4"/>
      <name val="Arial"/>
      <family val="2"/>
    </font>
    <font>
      <b/>
      <sz val="9"/>
      <color theme="4"/>
      <name val="Arial"/>
      <family val="2"/>
    </font>
    <font>
      <b/>
      <sz val="9"/>
      <color indexed="8"/>
      <name val="Arial"/>
      <family val="2"/>
    </font>
    <font>
      <sz val="9"/>
      <color indexed="8"/>
      <name val="Arial"/>
      <family val="2"/>
    </font>
  </fonts>
  <fills count="20">
    <fill>
      <patternFill patternType="none"/>
    </fill>
    <fill>
      <patternFill patternType="gray125"/>
    </fill>
    <fill>
      <patternFill patternType="solid">
        <fgColor indexed="47"/>
      </patternFill>
    </fill>
    <fill>
      <patternFill patternType="solid">
        <fgColor indexed="29"/>
      </patternFill>
    </fill>
    <fill>
      <patternFill patternType="solid">
        <fgColor indexed="26"/>
      </patternFill>
    </fill>
    <fill>
      <patternFill patternType="solid">
        <fgColor indexed="27"/>
      </patternFill>
    </fill>
    <fill>
      <patternFill patternType="solid">
        <fgColor indexed="22"/>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9"/>
      </patternFill>
    </fill>
    <fill>
      <patternFill patternType="solid">
        <fgColor indexed="55"/>
      </patternFill>
    </fill>
    <fill>
      <patternFill patternType="solid">
        <fgColor indexed="42"/>
      </patternFill>
    </fill>
    <fill>
      <patternFill patternType="solid">
        <fgColor theme="0"/>
        <bgColor indexed="64"/>
      </patternFill>
    </fill>
    <fill>
      <patternFill patternType="solid">
        <fgColor theme="6" tint="0.79998168889431442"/>
        <bgColor indexed="64"/>
      </patternFill>
    </fill>
  </fills>
  <borders count="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bottom style="thin">
        <color indexed="64"/>
      </bottom>
      <diagonal/>
    </border>
    <border>
      <left/>
      <right/>
      <top/>
      <bottom style="double">
        <color indexed="64"/>
      </bottom>
      <diagonal/>
    </border>
    <border>
      <left/>
      <right/>
      <top style="thin">
        <color indexed="64"/>
      </top>
      <bottom style="double">
        <color indexed="64"/>
      </bottom>
      <diagonal/>
    </border>
    <border>
      <left/>
      <right/>
      <top style="double">
        <color indexed="64"/>
      </top>
      <bottom/>
      <diagonal/>
    </border>
  </borders>
  <cellStyleXfs count="122">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6" fillId="15" borderId="1" applyNumberFormat="0" applyAlignment="0" applyProtection="0"/>
    <xf numFmtId="0" fontId="6" fillId="15" borderId="1" applyNumberFormat="0" applyAlignment="0" applyProtection="0"/>
    <xf numFmtId="0" fontId="7" fillId="16" borderId="2" applyNumberFormat="0" applyAlignment="0" applyProtection="0"/>
    <xf numFmtId="0" fontId="7" fillId="16" borderId="2" applyNumberFormat="0" applyAlignment="0" applyProtection="0"/>
    <xf numFmtId="4" fontId="24"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1" fillId="0" borderId="0" applyFont="0" applyFill="0" applyBorder="0" applyAlignment="0" applyProtection="0"/>
    <xf numFmtId="43" fontId="22" fillId="0" borderId="0" applyFont="0" applyFill="0" applyBorder="0" applyAlignment="0" applyProtection="0"/>
    <xf numFmtId="43" fontId="23"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17" borderId="0" applyNumberFormat="0" applyBorder="0" applyAlignment="0" applyProtection="0"/>
    <xf numFmtId="0" fontId="9" fillId="17" borderId="0" applyNumberFormat="0" applyBorder="0" applyAlignment="0" applyProtection="0"/>
    <xf numFmtId="0" fontId="2" fillId="0" borderId="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7" borderId="0" applyNumberFormat="0" applyBorder="0" applyAlignment="0" applyProtection="0"/>
    <xf numFmtId="0" fontId="15" fillId="7" borderId="0" applyNumberFormat="0" applyBorder="0" applyAlignment="0" applyProtection="0"/>
    <xf numFmtId="0" fontId="20" fillId="0" borderId="0"/>
    <xf numFmtId="0" fontId="20" fillId="0" borderId="0"/>
    <xf numFmtId="0" fontId="30" fillId="0" borderId="0"/>
    <xf numFmtId="0" fontId="24" fillId="0" borderId="0"/>
    <xf numFmtId="0" fontId="1" fillId="0" borderId="0"/>
    <xf numFmtId="0" fontId="1" fillId="0" borderId="0"/>
    <xf numFmtId="0" fontId="30" fillId="0" borderId="0"/>
    <xf numFmtId="0" fontId="20" fillId="0" borderId="0"/>
    <xf numFmtId="0" fontId="20" fillId="0" borderId="0"/>
    <xf numFmtId="0" fontId="20" fillId="0" borderId="0"/>
    <xf numFmtId="0" fontId="20" fillId="0" borderId="0"/>
    <xf numFmtId="0" fontId="30" fillId="0" borderId="0"/>
    <xf numFmtId="0" fontId="20" fillId="0" borderId="0"/>
    <xf numFmtId="0" fontId="20" fillId="0" borderId="0"/>
    <xf numFmtId="0" fontId="26" fillId="0" borderId="0"/>
    <xf numFmtId="0" fontId="20" fillId="0" borderId="0"/>
    <xf numFmtId="0" fontId="20" fillId="0" borderId="0"/>
    <xf numFmtId="0" fontId="1" fillId="4" borderId="7" applyNumberFormat="0" applyFont="0" applyAlignment="0" applyProtection="0"/>
    <xf numFmtId="0" fontId="20" fillId="4" borderId="7" applyNumberFormat="0" applyFont="0" applyAlignment="0" applyProtection="0"/>
    <xf numFmtId="0" fontId="16" fillId="15" borderId="8" applyNumberFormat="0" applyAlignment="0" applyProtection="0"/>
    <xf numFmtId="0" fontId="16" fillId="15" borderId="8" applyNumberFormat="0" applyAlignment="0" applyProtection="0"/>
    <xf numFmtId="9" fontId="25" fillId="0" borderId="0" applyFont="0" applyFill="0" applyBorder="0" applyAlignment="0" applyProtection="0"/>
    <xf numFmtId="9" fontId="24"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23"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9" fontId="1" fillId="0" borderId="0" applyFont="0" applyFill="0" applyBorder="0" applyAlignment="0" applyProtection="0"/>
  </cellStyleXfs>
  <cellXfs count="142">
    <xf numFmtId="0" fontId="0" fillId="0" borderId="0" xfId="0"/>
    <xf numFmtId="0" fontId="28" fillId="18" borderId="0" xfId="76" applyFill="1" applyAlignment="1" applyProtection="1"/>
    <xf numFmtId="0" fontId="31" fillId="18" borderId="0" xfId="87" applyFont="1" applyFill="1"/>
    <xf numFmtId="0" fontId="32" fillId="18" borderId="0" xfId="87" applyFont="1" applyFill="1"/>
    <xf numFmtId="49" fontId="32" fillId="18" borderId="0" xfId="87" applyNumberFormat="1" applyFont="1" applyFill="1" applyAlignment="1">
      <alignment horizontal="left"/>
    </xf>
    <xf numFmtId="49" fontId="31" fillId="18" borderId="0" xfId="87" applyNumberFormat="1" applyFont="1" applyFill="1" applyAlignment="1">
      <alignment horizontal="left"/>
    </xf>
    <xf numFmtId="0" fontId="33" fillId="18" borderId="0" xfId="87" applyFont="1" applyFill="1"/>
    <xf numFmtId="0" fontId="28" fillId="18" borderId="0" xfId="77" applyFont="1" applyFill="1" applyAlignment="1" applyProtection="1"/>
    <xf numFmtId="14" fontId="31" fillId="18" borderId="0" xfId="87" applyNumberFormat="1" applyFont="1" applyFill="1" applyAlignment="1">
      <alignment horizontal="left"/>
    </xf>
    <xf numFmtId="0" fontId="34" fillId="18" borderId="0" xfId="87" applyFont="1" applyFill="1"/>
    <xf numFmtId="0" fontId="35" fillId="18" borderId="0" xfId="120" applyFont="1" applyFill="1" applyAlignment="1">
      <alignment horizontal="left" wrapText="1"/>
    </xf>
    <xf numFmtId="0" fontId="27" fillId="18" borderId="0" xfId="120" applyFont="1" applyFill="1" applyAlignment="1">
      <alignment horizontal="left" vertical="top" wrapText="1"/>
    </xf>
    <xf numFmtId="0" fontId="27" fillId="18" borderId="0" xfId="120" applyFont="1" applyFill="1" applyAlignment="1">
      <alignment horizontal="left"/>
    </xf>
    <xf numFmtId="168" fontId="31" fillId="18" borderId="0" xfId="87" applyNumberFormat="1" applyFont="1" applyFill="1" applyAlignment="1">
      <alignment horizontal="left"/>
    </xf>
    <xf numFmtId="0" fontId="31" fillId="18" borderId="0" xfId="87" applyFont="1" applyFill="1" applyAlignment="1">
      <alignment horizontal="left"/>
    </xf>
    <xf numFmtId="0" fontId="31" fillId="18" borderId="0" xfId="87" quotePrefix="1" applyFont="1" applyFill="1"/>
    <xf numFmtId="49" fontId="31" fillId="18" borderId="0" xfId="87" quotePrefix="1" applyNumberFormat="1" applyFont="1" applyFill="1" applyAlignment="1">
      <alignment horizontal="left"/>
    </xf>
    <xf numFmtId="0" fontId="32" fillId="18" borderId="0" xfId="0" applyFont="1" applyFill="1"/>
    <xf numFmtId="0" fontId="32" fillId="18" borderId="0" xfId="0" applyFont="1" applyFill="1" applyAlignment="1">
      <alignment horizontal="left"/>
    </xf>
    <xf numFmtId="0" fontId="34" fillId="18" borderId="0" xfId="0" applyFont="1" applyFill="1" applyAlignment="1">
      <alignment horizontal="left"/>
    </xf>
    <xf numFmtId="0" fontId="34" fillId="18" borderId="0" xfId="0" applyFont="1" applyFill="1" applyAlignment="1">
      <alignment horizontal="left" vertical="center"/>
    </xf>
    <xf numFmtId="0" fontId="36" fillId="18" borderId="0" xfId="0" applyFont="1" applyFill="1" applyAlignment="1">
      <alignment horizontal="center"/>
    </xf>
    <xf numFmtId="1" fontId="37" fillId="18" borderId="0" xfId="0" applyNumberFormat="1" applyFont="1" applyFill="1" applyAlignment="1">
      <alignment horizontal="left"/>
    </xf>
    <xf numFmtId="0" fontId="36" fillId="18" borderId="11" xfId="88" applyFont="1" applyFill="1" applyBorder="1" applyAlignment="1">
      <alignment horizontal="center" wrapText="1"/>
    </xf>
    <xf numFmtId="0" fontId="36" fillId="18" borderId="0" xfId="120" applyFont="1" applyFill="1" applyAlignment="1">
      <alignment horizontal="left"/>
    </xf>
    <xf numFmtId="0" fontId="38" fillId="18" borderId="0" xfId="88" applyFont="1" applyFill="1" applyAlignment="1">
      <alignment horizontal="center"/>
    </xf>
    <xf numFmtId="166" fontId="39" fillId="18" borderId="0" xfId="0" quotePrefix="1" applyNumberFormat="1" applyFont="1" applyFill="1" applyAlignment="1">
      <alignment horizontal="left"/>
    </xf>
    <xf numFmtId="0" fontId="36" fillId="18" borderId="0" xfId="88" applyFont="1" applyFill="1" applyAlignment="1">
      <alignment horizontal="center"/>
    </xf>
    <xf numFmtId="0" fontId="39" fillId="18" borderId="0" xfId="0" applyFont="1" applyFill="1" applyAlignment="1">
      <alignment horizontal="left" vertical="center"/>
    </xf>
    <xf numFmtId="165" fontId="36" fillId="18" borderId="0" xfId="0" applyNumberFormat="1" applyFont="1" applyFill="1" applyAlignment="1">
      <alignment horizontal="center"/>
    </xf>
    <xf numFmtId="0" fontId="36" fillId="18" borderId="0" xfId="0" applyFont="1" applyFill="1" applyAlignment="1">
      <alignment horizontal="left" vertical="center"/>
    </xf>
    <xf numFmtId="0" fontId="40" fillId="18" borderId="0" xfId="0" applyFont="1" applyFill="1" applyAlignment="1">
      <alignment horizontal="center"/>
    </xf>
    <xf numFmtId="0" fontId="40" fillId="18" borderId="0" xfId="0" applyFont="1" applyFill="1" applyBorder="1" applyAlignment="1"/>
    <xf numFmtId="164" fontId="36" fillId="18" borderId="0" xfId="0" applyNumberFormat="1" applyFont="1" applyFill="1" applyAlignment="1">
      <alignment horizontal="center"/>
    </xf>
    <xf numFmtId="164" fontId="36" fillId="18" borderId="0" xfId="84" applyNumberFormat="1" applyFont="1" applyFill="1" applyAlignment="1">
      <alignment horizontal="center"/>
    </xf>
    <xf numFmtId="164" fontId="36" fillId="18" borderId="0" xfId="86" applyNumberFormat="1" applyFont="1" applyFill="1" applyAlignment="1">
      <alignment horizontal="center"/>
    </xf>
    <xf numFmtId="1" fontId="41" fillId="18" borderId="0" xfId="0" applyNumberFormat="1" applyFont="1" applyFill="1" applyAlignment="1">
      <alignment horizontal="left"/>
    </xf>
    <xf numFmtId="0" fontId="31" fillId="18" borderId="0" xfId="0" applyFont="1" applyFill="1"/>
    <xf numFmtId="0" fontId="41" fillId="18" borderId="0" xfId="0" applyFont="1" applyFill="1" applyAlignment="1">
      <alignment horizontal="center"/>
    </xf>
    <xf numFmtId="165" fontId="41" fillId="18" borderId="0" xfId="0" applyNumberFormat="1" applyFont="1" applyFill="1" applyAlignment="1">
      <alignment horizontal="center"/>
    </xf>
    <xf numFmtId="1" fontId="27" fillId="18" borderId="0" xfId="0" applyNumberFormat="1" applyFont="1" applyFill="1" applyAlignment="1">
      <alignment horizontal="left"/>
    </xf>
    <xf numFmtId="0" fontId="27" fillId="18" borderId="0" xfId="0" applyFont="1" applyFill="1" applyAlignment="1">
      <alignment horizontal="center"/>
    </xf>
    <xf numFmtId="165" fontId="27" fillId="18" borderId="0" xfId="0" applyNumberFormat="1" applyFont="1" applyFill="1" applyAlignment="1">
      <alignment horizontal="center"/>
    </xf>
    <xf numFmtId="0" fontId="40" fillId="18" borderId="11" xfId="0" applyFont="1" applyFill="1" applyBorder="1" applyAlignment="1">
      <alignment horizontal="center" wrapText="1"/>
    </xf>
    <xf numFmtId="164" fontId="36" fillId="18" borderId="0" xfId="88" applyNumberFormat="1" applyFont="1" applyFill="1" applyAlignment="1">
      <alignment horizontal="center"/>
    </xf>
    <xf numFmtId="0" fontId="1" fillId="18" borderId="0" xfId="0" applyFont="1" applyFill="1"/>
    <xf numFmtId="0" fontId="42" fillId="18" borderId="0" xfId="0" applyFont="1" applyFill="1" applyAlignment="1">
      <alignment horizontal="center"/>
    </xf>
    <xf numFmtId="0" fontId="27" fillId="18" borderId="0" xfId="0" applyFont="1" applyFill="1"/>
    <xf numFmtId="0" fontId="43" fillId="18" borderId="0" xfId="0" applyFont="1" applyFill="1" applyAlignment="1">
      <alignment horizontal="center"/>
    </xf>
    <xf numFmtId="0" fontId="34" fillId="18" borderId="0" xfId="0" applyFont="1" applyFill="1"/>
    <xf numFmtId="0" fontId="36" fillId="18" borderId="0" xfId="0" applyFont="1" applyFill="1"/>
    <xf numFmtId="0" fontId="44" fillId="18" borderId="0" xfId="0" applyFont="1" applyFill="1" applyAlignment="1">
      <alignment horizontal="center"/>
    </xf>
    <xf numFmtId="0" fontId="39" fillId="18" borderId="0" xfId="0" applyFont="1" applyFill="1"/>
    <xf numFmtId="0" fontId="44" fillId="18" borderId="0" xfId="0" applyFont="1" applyFill="1" applyAlignment="1">
      <alignment horizontal="center" vertical="center"/>
    </xf>
    <xf numFmtId="0" fontId="45" fillId="18" borderId="12" xfId="0" applyFont="1" applyFill="1" applyBorder="1" applyAlignment="1">
      <alignment horizontal="center" wrapText="1"/>
    </xf>
    <xf numFmtId="0" fontId="44" fillId="18" borderId="0" xfId="0" applyFont="1" applyFill="1" applyAlignment="1">
      <alignment horizontal="center" wrapText="1"/>
    </xf>
    <xf numFmtId="0" fontId="36" fillId="18" borderId="0" xfId="0" applyFont="1" applyFill="1" applyAlignment="1">
      <alignment horizontal="left"/>
    </xf>
    <xf numFmtId="164" fontId="44" fillId="18" borderId="0" xfId="98" applyNumberFormat="1" applyFont="1" applyFill="1" applyAlignment="1">
      <alignment horizontal="center"/>
    </xf>
    <xf numFmtId="167" fontId="44" fillId="18" borderId="0" xfId="105" applyNumberFormat="1" applyFont="1" applyFill="1" applyAlignment="1">
      <alignment horizontal="center" vertical="center"/>
    </xf>
    <xf numFmtId="169" fontId="39" fillId="18" borderId="0" xfId="0" applyNumberFormat="1" applyFont="1" applyFill="1" applyAlignment="1">
      <alignment horizontal="left" vertical="center"/>
    </xf>
    <xf numFmtId="0" fontId="44" fillId="18" borderId="0" xfId="0" applyFont="1" applyFill="1" applyAlignment="1">
      <alignment horizontal="left" vertical="center"/>
    </xf>
    <xf numFmtId="0" fontId="39" fillId="18" borderId="0" xfId="0" applyFont="1" applyFill="1" applyAlignment="1">
      <alignment horizontal="center"/>
    </xf>
    <xf numFmtId="0" fontId="40" fillId="18" borderId="0" xfId="0" applyFont="1" applyFill="1" applyBorder="1" applyAlignment="1">
      <alignment horizontal="center"/>
    </xf>
    <xf numFmtId="0" fontId="40" fillId="18" borderId="10" xfId="0" applyFont="1" applyFill="1" applyBorder="1" applyAlignment="1">
      <alignment horizontal="center"/>
    </xf>
    <xf numFmtId="0" fontId="40" fillId="18" borderId="0" xfId="0" applyFont="1" applyFill="1" applyBorder="1" applyAlignment="1">
      <alignment horizontal="center" wrapText="1"/>
    </xf>
    <xf numFmtId="4" fontId="36" fillId="18" borderId="0" xfId="0" applyNumberFormat="1" applyFont="1" applyFill="1" applyBorder="1" applyAlignment="1">
      <alignment horizontal="center"/>
    </xf>
    <xf numFmtId="4" fontId="36" fillId="18" borderId="0" xfId="84" applyNumberFormat="1" applyFont="1" applyFill="1" applyAlignment="1">
      <alignment horizontal="center"/>
    </xf>
    <xf numFmtId="4" fontId="36" fillId="18" borderId="0" xfId="84" applyNumberFormat="1" applyFont="1" applyFill="1" applyBorder="1" applyAlignment="1">
      <alignment horizontal="center"/>
    </xf>
    <xf numFmtId="4" fontId="36" fillId="18" borderId="0" xfId="0" applyNumberFormat="1" applyFont="1" applyFill="1" applyAlignment="1">
      <alignment horizontal="center"/>
    </xf>
    <xf numFmtId="2" fontId="36" fillId="18" borderId="0" xfId="84" applyNumberFormat="1" applyFont="1" applyFill="1" applyBorder="1" applyAlignment="1">
      <alignment horizontal="center"/>
    </xf>
    <xf numFmtId="2" fontId="36" fillId="18" borderId="0" xfId="0" applyNumberFormat="1" applyFont="1" applyFill="1" applyBorder="1" applyAlignment="1">
      <alignment horizontal="center"/>
    </xf>
    <xf numFmtId="1" fontId="36" fillId="18" borderId="0" xfId="0" applyNumberFormat="1" applyFont="1" applyFill="1" applyBorder="1" applyAlignment="1">
      <alignment horizontal="center"/>
    </xf>
    <xf numFmtId="0" fontId="36" fillId="18" borderId="0" xfId="0" applyNumberFormat="1" applyFont="1" applyFill="1" applyAlignment="1">
      <alignment horizontal="center"/>
    </xf>
    <xf numFmtId="0" fontId="36" fillId="18" borderId="11" xfId="0" applyFont="1" applyFill="1" applyBorder="1" applyAlignment="1">
      <alignment horizontal="center" wrapText="1"/>
    </xf>
    <xf numFmtId="0" fontId="40" fillId="18" borderId="11" xfId="0" applyNumberFormat="1" applyFont="1" applyFill="1" applyBorder="1" applyAlignment="1">
      <alignment horizontal="center" wrapText="1"/>
    </xf>
    <xf numFmtId="0" fontId="40" fillId="18" borderId="11" xfId="0" applyFont="1" applyFill="1" applyBorder="1" applyAlignment="1">
      <alignment horizontal="center"/>
    </xf>
    <xf numFmtId="0" fontId="36" fillId="18" borderId="11" xfId="0" applyFont="1" applyFill="1" applyBorder="1" applyAlignment="1">
      <alignment horizontal="center"/>
    </xf>
    <xf numFmtId="0" fontId="46" fillId="18" borderId="0" xfId="0" applyFont="1" applyFill="1" applyAlignment="1">
      <alignment horizontal="center"/>
    </xf>
    <xf numFmtId="0" fontId="47" fillId="18" borderId="0" xfId="0" applyFont="1" applyFill="1" applyAlignment="1">
      <alignment horizontal="center"/>
    </xf>
    <xf numFmtId="0" fontId="47" fillId="18" borderId="11" xfId="0" applyFont="1" applyFill="1" applyBorder="1" applyAlignment="1">
      <alignment horizontal="center"/>
    </xf>
    <xf numFmtId="167" fontId="46" fillId="18" borderId="0" xfId="105" applyNumberFormat="1" applyFont="1" applyFill="1" applyAlignment="1">
      <alignment horizontal="center"/>
    </xf>
    <xf numFmtId="164" fontId="36" fillId="18" borderId="0" xfId="0" applyNumberFormat="1" applyFont="1" applyFill="1" applyBorder="1" applyAlignment="1">
      <alignment horizontal="center"/>
    </xf>
    <xf numFmtId="164" fontId="36" fillId="18" borderId="0" xfId="0" applyNumberFormat="1" applyFont="1" applyFill="1" applyBorder="1" applyAlignment="1">
      <alignment horizontal="center" wrapText="1"/>
    </xf>
    <xf numFmtId="164" fontId="36" fillId="18" borderId="0" xfId="84" applyNumberFormat="1" applyFont="1" applyFill="1" applyBorder="1" applyAlignment="1">
      <alignment horizontal="center"/>
    </xf>
    <xf numFmtId="0" fontId="41" fillId="18" borderId="0" xfId="0" applyFont="1" applyFill="1" applyAlignment="1">
      <alignment horizontal="left"/>
    </xf>
    <xf numFmtId="0" fontId="40" fillId="18" borderId="11" xfId="88" applyFont="1" applyFill="1" applyBorder="1" applyAlignment="1">
      <alignment horizontal="center" wrapText="1"/>
    </xf>
    <xf numFmtId="2" fontId="39" fillId="18" borderId="0" xfId="0" applyNumberFormat="1" applyFont="1" applyFill="1" applyAlignment="1">
      <alignment horizontal="center" vertical="center"/>
    </xf>
    <xf numFmtId="2" fontId="36" fillId="18" borderId="0" xfId="98" applyNumberFormat="1" applyFont="1" applyFill="1" applyAlignment="1">
      <alignment horizontal="center"/>
    </xf>
    <xf numFmtId="2" fontId="49" fillId="18" borderId="0" xfId="98" applyNumberFormat="1" applyFont="1" applyFill="1" applyAlignment="1">
      <alignment horizontal="center"/>
    </xf>
    <xf numFmtId="0" fontId="39" fillId="18" borderId="0" xfId="0" applyFont="1" applyFill="1" applyAlignment="1">
      <alignment horizontal="center" vertical="center"/>
    </xf>
    <xf numFmtId="0" fontId="36" fillId="18" borderId="0" xfId="98" applyFont="1" applyFill="1" applyAlignment="1">
      <alignment horizontal="center"/>
    </xf>
    <xf numFmtId="2" fontId="36" fillId="18" borderId="0" xfId="0" applyNumberFormat="1" applyFont="1" applyFill="1"/>
    <xf numFmtId="0" fontId="27" fillId="18" borderId="0" xfId="0" applyFont="1" applyFill="1" applyAlignment="1">
      <alignment horizontal="left"/>
    </xf>
    <xf numFmtId="0" fontId="48" fillId="18" borderId="11" xfId="0" applyFont="1" applyFill="1" applyBorder="1" applyAlignment="1">
      <alignment horizontal="center" wrapText="1"/>
    </xf>
    <xf numFmtId="0" fontId="46" fillId="18" borderId="0" xfId="0" applyFont="1" applyFill="1"/>
    <xf numFmtId="0" fontId="47" fillId="18" borderId="11" xfId="0" applyFont="1" applyFill="1" applyBorder="1" applyAlignment="1">
      <alignment horizontal="center" wrapText="1"/>
    </xf>
    <xf numFmtId="0" fontId="36" fillId="18" borderId="0" xfId="0" applyFont="1" applyFill="1" applyBorder="1" applyAlignment="1">
      <alignment horizontal="center"/>
    </xf>
    <xf numFmtId="0" fontId="36" fillId="18" borderId="0" xfId="0" applyFont="1" applyFill="1" applyBorder="1"/>
    <xf numFmtId="0" fontId="27" fillId="18" borderId="0" xfId="0" applyFont="1" applyFill="1" applyAlignment="1"/>
    <xf numFmtId="0" fontId="1" fillId="18" borderId="0" xfId="0" applyFont="1" applyFill="1" applyBorder="1"/>
    <xf numFmtId="0" fontId="27" fillId="18" borderId="0" xfId="0" applyFont="1" applyFill="1" applyBorder="1"/>
    <xf numFmtId="164" fontId="36" fillId="18" borderId="0" xfId="0" applyNumberFormat="1" applyFont="1" applyFill="1" applyAlignment="1">
      <alignment horizontal="center"/>
    </xf>
    <xf numFmtId="164" fontId="36" fillId="18" borderId="0" xfId="0" applyNumberFormat="1" applyFont="1" applyFill="1" applyBorder="1" applyAlignment="1">
      <alignment horizontal="center"/>
    </xf>
    <xf numFmtId="0" fontId="41" fillId="18" borderId="0" xfId="0" applyFont="1" applyFill="1" applyAlignment="1"/>
    <xf numFmtId="167" fontId="44" fillId="18" borderId="0" xfId="105" applyNumberFormat="1" applyFont="1" applyFill="1" applyAlignment="1">
      <alignment horizontal="center"/>
    </xf>
    <xf numFmtId="164" fontId="36" fillId="18" borderId="0" xfId="0" applyNumberFormat="1" applyFont="1" applyFill="1" applyAlignment="1">
      <alignment horizontal="center"/>
    </xf>
    <xf numFmtId="164" fontId="36" fillId="18" borderId="0" xfId="0" applyNumberFormat="1" applyFont="1" applyFill="1" applyAlignment="1">
      <alignment horizontal="center"/>
    </xf>
    <xf numFmtId="165" fontId="1" fillId="18" borderId="0" xfId="0" applyNumberFormat="1" applyFont="1" applyFill="1" applyAlignment="1">
      <alignment horizontal="center"/>
    </xf>
    <xf numFmtId="0" fontId="1" fillId="18" borderId="0" xfId="0" applyFont="1" applyFill="1" applyAlignment="1">
      <alignment horizontal="center"/>
    </xf>
    <xf numFmtId="1" fontId="1" fillId="18" borderId="0" xfId="0" applyNumberFormat="1" applyFont="1" applyFill="1" applyAlignment="1"/>
    <xf numFmtId="164" fontId="36" fillId="18" borderId="0" xfId="0" applyNumberFormat="1" applyFont="1" applyFill="1" applyAlignment="1">
      <alignment horizontal="center"/>
    </xf>
    <xf numFmtId="164" fontId="36" fillId="18" borderId="0" xfId="0" applyNumberFormat="1" applyFont="1" applyFill="1" applyBorder="1" applyAlignment="1">
      <alignment horizontal="center"/>
    </xf>
    <xf numFmtId="164" fontId="36" fillId="18" borderId="0" xfId="0" applyNumberFormat="1" applyFont="1" applyFill="1" applyAlignment="1">
      <alignment horizontal="center"/>
    </xf>
    <xf numFmtId="164" fontId="36" fillId="18" borderId="0" xfId="0" applyNumberFormat="1" applyFont="1" applyFill="1" applyBorder="1" applyAlignment="1">
      <alignment horizontal="center"/>
    </xf>
    <xf numFmtId="164" fontId="36" fillId="18" borderId="0" xfId="0" applyNumberFormat="1" applyFont="1" applyFill="1" applyAlignment="1">
      <alignment horizontal="center"/>
    </xf>
    <xf numFmtId="164" fontId="36" fillId="18" borderId="0" xfId="0" applyNumberFormat="1" applyFont="1" applyFill="1" applyBorder="1" applyAlignment="1">
      <alignment horizontal="center"/>
    </xf>
    <xf numFmtId="164" fontId="36" fillId="18" borderId="0" xfId="0" applyNumberFormat="1" applyFont="1" applyFill="1" applyAlignment="1">
      <alignment horizontal="center"/>
    </xf>
    <xf numFmtId="0" fontId="36" fillId="19" borderId="0" xfId="120" applyFont="1" applyFill="1" applyAlignment="1">
      <alignment horizontal="left"/>
    </xf>
    <xf numFmtId="164" fontId="36" fillId="19" borderId="0" xfId="0" applyNumberFormat="1" applyFont="1" applyFill="1" applyAlignment="1">
      <alignment horizontal="center"/>
    </xf>
    <xf numFmtId="0" fontId="36" fillId="19" borderId="0" xfId="0" applyFont="1" applyFill="1"/>
    <xf numFmtId="167" fontId="44" fillId="19" borderId="0" xfId="105" applyNumberFormat="1" applyFont="1" applyFill="1" applyAlignment="1">
      <alignment horizontal="center" vertical="center"/>
    </xf>
    <xf numFmtId="169" fontId="39" fillId="19" borderId="0" xfId="0" applyNumberFormat="1" applyFont="1" applyFill="1" applyAlignment="1">
      <alignment horizontal="left" vertical="center"/>
    </xf>
    <xf numFmtId="164" fontId="44" fillId="19" borderId="0" xfId="98" applyNumberFormat="1" applyFont="1" applyFill="1" applyAlignment="1">
      <alignment horizontal="center"/>
    </xf>
    <xf numFmtId="164" fontId="36" fillId="19" borderId="0" xfId="0" applyNumberFormat="1" applyFont="1" applyFill="1" applyBorder="1" applyAlignment="1">
      <alignment horizontal="center"/>
    </xf>
    <xf numFmtId="164" fontId="36" fillId="19" borderId="0" xfId="84" applyNumberFormat="1" applyFont="1" applyFill="1" applyAlignment="1">
      <alignment horizontal="center"/>
    </xf>
    <xf numFmtId="164" fontId="36" fillId="19" borderId="0" xfId="84" applyNumberFormat="1" applyFont="1" applyFill="1" applyBorder="1" applyAlignment="1">
      <alignment horizontal="center"/>
    </xf>
    <xf numFmtId="0" fontId="36" fillId="19" borderId="0" xfId="0" applyFont="1" applyFill="1" applyAlignment="1">
      <alignment horizontal="center"/>
    </xf>
    <xf numFmtId="167" fontId="46" fillId="19" borderId="0" xfId="105" applyNumberFormat="1" applyFont="1" applyFill="1" applyAlignment="1">
      <alignment horizontal="center"/>
    </xf>
    <xf numFmtId="0" fontId="46" fillId="19" borderId="0" xfId="0" applyFont="1" applyFill="1" applyAlignment="1">
      <alignment horizontal="center"/>
    </xf>
    <xf numFmtId="2" fontId="39" fillId="19" borderId="0" xfId="0" applyNumberFormat="1" applyFont="1" applyFill="1" applyAlignment="1">
      <alignment horizontal="center" vertical="center"/>
    </xf>
    <xf numFmtId="164" fontId="36" fillId="18" borderId="0" xfId="0" applyNumberFormat="1" applyFont="1" applyFill="1" applyAlignment="1">
      <alignment horizontal="center"/>
    </xf>
    <xf numFmtId="167" fontId="46" fillId="18" borderId="0" xfId="121" applyNumberFormat="1" applyFont="1" applyFill="1" applyAlignment="1">
      <alignment horizontal="center"/>
    </xf>
    <xf numFmtId="164" fontId="36" fillId="18" borderId="0" xfId="0" applyNumberFormat="1" applyFont="1" applyFill="1" applyBorder="1" applyAlignment="1">
      <alignment horizontal="center"/>
    </xf>
    <xf numFmtId="0" fontId="27" fillId="18" borderId="0" xfId="120" applyFont="1" applyFill="1" applyAlignment="1">
      <alignment horizontal="left" vertical="top" wrapText="1"/>
    </xf>
    <xf numFmtId="0" fontId="32" fillId="18" borderId="0" xfId="87" applyFont="1" applyFill="1"/>
    <xf numFmtId="0" fontId="35" fillId="18" borderId="0" xfId="120" applyFont="1" applyFill="1" applyAlignment="1">
      <alignment horizontal="left" vertical="top" wrapText="1"/>
    </xf>
    <xf numFmtId="0" fontId="45" fillId="18" borderId="10" xfId="0" applyFont="1" applyFill="1" applyBorder="1" applyAlignment="1">
      <alignment horizontal="center" vertical="center"/>
    </xf>
    <xf numFmtId="0" fontId="40" fillId="18" borderId="10" xfId="0" applyFont="1" applyFill="1" applyBorder="1" applyAlignment="1">
      <alignment horizontal="center"/>
    </xf>
    <xf numFmtId="0" fontId="47" fillId="18" borderId="10" xfId="0" applyFont="1" applyFill="1" applyBorder="1" applyAlignment="1">
      <alignment horizontal="center"/>
    </xf>
    <xf numFmtId="164" fontId="36" fillId="18" borderId="0" xfId="0" applyNumberFormat="1" applyFont="1" applyFill="1" applyBorder="1" applyAlignment="1">
      <alignment horizontal="center"/>
    </xf>
    <xf numFmtId="164" fontId="36" fillId="18" borderId="0" xfId="0" applyNumberFormat="1" applyFont="1" applyFill="1" applyAlignment="1">
      <alignment horizontal="center"/>
    </xf>
    <xf numFmtId="164" fontId="36" fillId="18" borderId="13" xfId="0" applyNumberFormat="1" applyFont="1" applyFill="1" applyBorder="1" applyAlignment="1">
      <alignment horizontal="center"/>
    </xf>
  </cellXfs>
  <cellStyles count="122">
    <cellStyle name="20% - Accent1" xfId="1" builtinId="30" customBuiltin="1"/>
    <cellStyle name="20% - Accent1 2" xfId="2" xr:uid="{00000000-0005-0000-0000-000001000000}"/>
    <cellStyle name="20% - Accent2" xfId="3" builtinId="34" customBuiltin="1"/>
    <cellStyle name="20% - Accent2 2" xfId="4" xr:uid="{00000000-0005-0000-0000-000003000000}"/>
    <cellStyle name="20% - Accent3" xfId="5" builtinId="38" customBuiltin="1"/>
    <cellStyle name="20% - Accent3 2" xfId="6" xr:uid="{00000000-0005-0000-0000-000005000000}"/>
    <cellStyle name="20% - Accent4" xfId="7" builtinId="42" customBuiltin="1"/>
    <cellStyle name="20% - Accent4 2" xfId="8" xr:uid="{00000000-0005-0000-0000-000007000000}"/>
    <cellStyle name="20% - Accent5" xfId="9" builtinId="46" customBuiltin="1"/>
    <cellStyle name="20% - Accent5 2" xfId="10" xr:uid="{00000000-0005-0000-0000-000009000000}"/>
    <cellStyle name="20% - Accent6" xfId="11" builtinId="50" customBuiltin="1"/>
    <cellStyle name="20% - Accent6 2" xfId="12" xr:uid="{00000000-0005-0000-0000-00000B000000}"/>
    <cellStyle name="40% - Accent1" xfId="13" builtinId="31" customBuiltin="1"/>
    <cellStyle name="40% - Accent1 2" xfId="14" xr:uid="{00000000-0005-0000-0000-00000D000000}"/>
    <cellStyle name="40% - Accent2" xfId="15" builtinId="35" customBuiltin="1"/>
    <cellStyle name="40% - Accent2 2" xfId="16" xr:uid="{00000000-0005-0000-0000-00000F000000}"/>
    <cellStyle name="40% - Accent3" xfId="17" builtinId="39" customBuiltin="1"/>
    <cellStyle name="40% - Accent3 2" xfId="18" xr:uid="{00000000-0005-0000-0000-000011000000}"/>
    <cellStyle name="40% - Accent4" xfId="19" builtinId="43" customBuiltin="1"/>
    <cellStyle name="40% - Accent4 2" xfId="20" xr:uid="{00000000-0005-0000-0000-000013000000}"/>
    <cellStyle name="40% - Accent5" xfId="21" builtinId="47" customBuiltin="1"/>
    <cellStyle name="40% - Accent5 2" xfId="22" xr:uid="{00000000-0005-0000-0000-000015000000}"/>
    <cellStyle name="40% - Accent6" xfId="23" builtinId="51" customBuiltin="1"/>
    <cellStyle name="40% - Accent6 2" xfId="24" xr:uid="{00000000-0005-0000-0000-000017000000}"/>
    <cellStyle name="60% - Accent1" xfId="25" builtinId="32" customBuiltin="1"/>
    <cellStyle name="60% - Accent1 2" xfId="26" xr:uid="{00000000-0005-0000-0000-000019000000}"/>
    <cellStyle name="60% - Accent2" xfId="27" builtinId="36" customBuiltin="1"/>
    <cellStyle name="60% - Accent2 2" xfId="28" xr:uid="{00000000-0005-0000-0000-00001B000000}"/>
    <cellStyle name="60% - Accent3" xfId="29" builtinId="40" customBuiltin="1"/>
    <cellStyle name="60% - Accent3 2" xfId="30" xr:uid="{00000000-0005-0000-0000-00001D000000}"/>
    <cellStyle name="60% - Accent4" xfId="31" builtinId="44" customBuiltin="1"/>
    <cellStyle name="60% - Accent4 2" xfId="32" xr:uid="{00000000-0005-0000-0000-00001F000000}"/>
    <cellStyle name="60% - Accent5" xfId="33" builtinId="48" customBuiltin="1"/>
    <cellStyle name="60% - Accent5 2" xfId="34" xr:uid="{00000000-0005-0000-0000-000021000000}"/>
    <cellStyle name="60% - Accent6" xfId="35" builtinId="52" customBuiltin="1"/>
    <cellStyle name="60% - Accent6 2" xfId="36" xr:uid="{00000000-0005-0000-0000-000023000000}"/>
    <cellStyle name="Accent1" xfId="37" builtinId="29" customBuiltin="1"/>
    <cellStyle name="Accent1 2" xfId="38" xr:uid="{00000000-0005-0000-0000-000025000000}"/>
    <cellStyle name="Accent2" xfId="39" builtinId="33" customBuiltin="1"/>
    <cellStyle name="Accent2 2" xfId="40" xr:uid="{00000000-0005-0000-0000-000027000000}"/>
    <cellStyle name="Accent3" xfId="41" builtinId="37" customBuiltin="1"/>
    <cellStyle name="Accent3 2" xfId="42" xr:uid="{00000000-0005-0000-0000-000029000000}"/>
    <cellStyle name="Accent4" xfId="43" builtinId="41" customBuiltin="1"/>
    <cellStyle name="Accent4 2" xfId="44" xr:uid="{00000000-0005-0000-0000-00002B000000}"/>
    <cellStyle name="Accent5" xfId="45" builtinId="45" customBuiltin="1"/>
    <cellStyle name="Accent5 2" xfId="46" xr:uid="{00000000-0005-0000-0000-00002D000000}"/>
    <cellStyle name="Accent6" xfId="47" builtinId="49" customBuiltin="1"/>
    <cellStyle name="Accent6 2" xfId="48" xr:uid="{00000000-0005-0000-0000-00002F000000}"/>
    <cellStyle name="Bad" xfId="49" builtinId="27" customBuiltin="1"/>
    <cellStyle name="Bad 2" xfId="50" xr:uid="{00000000-0005-0000-0000-000031000000}"/>
    <cellStyle name="Calculation" xfId="51" builtinId="22" customBuiltin="1"/>
    <cellStyle name="Calculation 2" xfId="52" xr:uid="{00000000-0005-0000-0000-000033000000}"/>
    <cellStyle name="Check Cell" xfId="53" builtinId="23" customBuiltin="1"/>
    <cellStyle name="Check Cell 2" xfId="54" xr:uid="{00000000-0005-0000-0000-000035000000}"/>
    <cellStyle name="Comma 2 2" xfId="55" xr:uid="{00000000-0005-0000-0000-000036000000}"/>
    <cellStyle name="Comma 28" xfId="56" xr:uid="{00000000-0005-0000-0000-000037000000}"/>
    <cellStyle name="Comma 29" xfId="57" xr:uid="{00000000-0005-0000-0000-000038000000}"/>
    <cellStyle name="Comma 30" xfId="58" xr:uid="{00000000-0005-0000-0000-000039000000}"/>
    <cellStyle name="Comma 6" xfId="59" xr:uid="{00000000-0005-0000-0000-00003A000000}"/>
    <cellStyle name="Comma 7" xfId="60" xr:uid="{00000000-0005-0000-0000-00003B000000}"/>
    <cellStyle name="Comma 8" xfId="61" xr:uid="{00000000-0005-0000-0000-00003C000000}"/>
    <cellStyle name="Comma 9" xfId="62" xr:uid="{00000000-0005-0000-0000-00003D000000}"/>
    <cellStyle name="Explanatory Text" xfId="63" builtinId="53" customBuiltin="1"/>
    <cellStyle name="Explanatory Text 2" xfId="64" xr:uid="{00000000-0005-0000-0000-00003F000000}"/>
    <cellStyle name="Good" xfId="65" builtinId="26" customBuiltin="1"/>
    <cellStyle name="Good 2" xfId="66" xr:uid="{00000000-0005-0000-0000-000041000000}"/>
    <cellStyle name="head" xfId="67" xr:uid="{00000000-0005-0000-0000-000042000000}"/>
    <cellStyle name="Heading 1" xfId="68" builtinId="16" customBuiltin="1"/>
    <cellStyle name="Heading 1 2" xfId="69" xr:uid="{00000000-0005-0000-0000-000044000000}"/>
    <cellStyle name="Heading 2" xfId="70" builtinId="17" customBuiltin="1"/>
    <cellStyle name="Heading 2 2" xfId="71" xr:uid="{00000000-0005-0000-0000-000046000000}"/>
    <cellStyle name="Heading 3" xfId="72" builtinId="18" customBuiltin="1"/>
    <cellStyle name="Heading 3 2" xfId="73" xr:uid="{00000000-0005-0000-0000-000048000000}"/>
    <cellStyle name="Heading 4" xfId="74" builtinId="19" customBuiltin="1"/>
    <cellStyle name="Heading 4 2" xfId="75" xr:uid="{00000000-0005-0000-0000-00004A000000}"/>
    <cellStyle name="Hyperlink" xfId="76" builtinId="8"/>
    <cellStyle name="Hyperlink 2" xfId="77" xr:uid="{00000000-0005-0000-0000-00004C000000}"/>
    <cellStyle name="Input" xfId="78" builtinId="20" customBuiltin="1"/>
    <cellStyle name="Input 2" xfId="79" xr:uid="{00000000-0005-0000-0000-00004E000000}"/>
    <cellStyle name="Linked Cell" xfId="80" builtinId="24" customBuiltin="1"/>
    <cellStyle name="Linked Cell 2" xfId="81" xr:uid="{00000000-0005-0000-0000-000050000000}"/>
    <cellStyle name="Neutral" xfId="82" builtinId="28" customBuiltin="1"/>
    <cellStyle name="Neutral 2" xfId="83" xr:uid="{00000000-0005-0000-0000-000052000000}"/>
    <cellStyle name="Normal" xfId="0" builtinId="0"/>
    <cellStyle name="Normal 10" xfId="84" xr:uid="{00000000-0005-0000-0000-000054000000}"/>
    <cellStyle name="Normal 12" xfId="85" xr:uid="{00000000-0005-0000-0000-000055000000}"/>
    <cellStyle name="Normal 2" xfId="86" xr:uid="{00000000-0005-0000-0000-000056000000}"/>
    <cellStyle name="Normal 2 2" xfId="87" xr:uid="{00000000-0005-0000-0000-000057000000}"/>
    <cellStyle name="Normal 2 2 2" xfId="88" xr:uid="{00000000-0005-0000-0000-000058000000}"/>
    <cellStyle name="Normal 2 2 4" xfId="120" xr:uid="{00000000-0005-0000-0000-000059000000}"/>
    <cellStyle name="Normal 2 3" xfId="89" xr:uid="{00000000-0005-0000-0000-00005A000000}"/>
    <cellStyle name="Normal 2 3 2" xfId="90" xr:uid="{00000000-0005-0000-0000-00005B000000}"/>
    <cellStyle name="Normal 28" xfId="91" xr:uid="{00000000-0005-0000-0000-00005C000000}"/>
    <cellStyle name="Normal 29" xfId="92" xr:uid="{00000000-0005-0000-0000-00005D000000}"/>
    <cellStyle name="Normal 3 2" xfId="93" xr:uid="{00000000-0005-0000-0000-00005E000000}"/>
    <cellStyle name="Normal 30" xfId="94" xr:uid="{00000000-0005-0000-0000-00005F000000}"/>
    <cellStyle name="Normal 31" xfId="95" xr:uid="{00000000-0005-0000-0000-000060000000}"/>
    <cellStyle name="Normal 32" xfId="96" xr:uid="{00000000-0005-0000-0000-000061000000}"/>
    <cellStyle name="Normal 4 2" xfId="97" xr:uid="{00000000-0005-0000-0000-000062000000}"/>
    <cellStyle name="Normal 57" xfId="98" xr:uid="{00000000-0005-0000-0000-000063000000}"/>
    <cellStyle name="Normal 6" xfId="99" xr:uid="{00000000-0005-0000-0000-000064000000}"/>
    <cellStyle name="Normal 7" xfId="100" xr:uid="{00000000-0005-0000-0000-000065000000}"/>
    <cellStyle name="Note" xfId="101" builtinId="10" customBuiltin="1"/>
    <cellStyle name="Note 2" xfId="102" xr:uid="{00000000-0005-0000-0000-000067000000}"/>
    <cellStyle name="Output" xfId="103" builtinId="21" customBuiltin="1"/>
    <cellStyle name="Output 2" xfId="104" xr:uid="{00000000-0005-0000-0000-000069000000}"/>
    <cellStyle name="Percent" xfId="105" builtinId="5"/>
    <cellStyle name="Percent 13" xfId="121" xr:uid="{7C691A7E-94A9-48E9-8DFE-BE6F34BFDB56}"/>
    <cellStyle name="Percent 2 2" xfId="106" xr:uid="{00000000-0005-0000-0000-00006B000000}"/>
    <cellStyle name="Percent 28" xfId="107" xr:uid="{00000000-0005-0000-0000-00006C000000}"/>
    <cellStyle name="Percent 29" xfId="108" xr:uid="{00000000-0005-0000-0000-00006D000000}"/>
    <cellStyle name="Percent 30" xfId="109" xr:uid="{00000000-0005-0000-0000-00006E000000}"/>
    <cellStyle name="Percent 6" xfId="110" xr:uid="{00000000-0005-0000-0000-00006F000000}"/>
    <cellStyle name="Percent 7" xfId="111" xr:uid="{00000000-0005-0000-0000-000070000000}"/>
    <cellStyle name="Percent 8" xfId="112" xr:uid="{00000000-0005-0000-0000-000071000000}"/>
    <cellStyle name="Percent 9" xfId="113" xr:uid="{00000000-0005-0000-0000-000072000000}"/>
    <cellStyle name="Title" xfId="114" builtinId="15" customBuiltin="1"/>
    <cellStyle name="Title 2" xfId="115" xr:uid="{00000000-0005-0000-0000-000074000000}"/>
    <cellStyle name="Total" xfId="116" builtinId="25" customBuiltin="1"/>
    <cellStyle name="Total 2" xfId="117" xr:uid="{00000000-0005-0000-0000-000076000000}"/>
    <cellStyle name="Warning Text" xfId="118" builtinId="11" customBuiltin="1"/>
    <cellStyle name="Warning Text 2" xfId="119" xr:uid="{00000000-0005-0000-0000-000078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13</xdr:row>
      <xdr:rowOff>0</xdr:rowOff>
    </xdr:from>
    <xdr:to>
      <xdr:col>5</xdr:col>
      <xdr:colOff>857250</xdr:colOff>
      <xdr:row>17</xdr:row>
      <xdr:rowOff>85725</xdr:rowOff>
    </xdr:to>
    <xdr:pic>
      <xdr:nvPicPr>
        <xdr:cNvPr id="2" name="Picture 1">
          <a:extLst>
            <a:ext uri="{FF2B5EF4-FFF2-40B4-BE49-F238E27FC236}">
              <a16:creationId xmlns:a16="http://schemas.microsoft.com/office/drawing/2014/main" id="{6C9DF5B7-5FA8-4024-9BEB-0CA8D8AA425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667375" y="1943100"/>
          <a:ext cx="170497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SIFMA2018">
  <a:themeElements>
    <a:clrScheme name="SIFMA2018">
      <a:dk1>
        <a:sysClr val="windowText" lastClr="000000"/>
      </a:dk1>
      <a:lt1>
        <a:sysClr val="window" lastClr="FFFFFF"/>
      </a:lt1>
      <a:dk2>
        <a:srgbClr val="63B2BE"/>
      </a:dk2>
      <a:lt2>
        <a:srgbClr val="4198A6"/>
      </a:lt2>
      <a:accent1>
        <a:srgbClr val="117C3C"/>
      </a:accent1>
      <a:accent2>
        <a:srgbClr val="218F4B"/>
      </a:accent2>
      <a:accent3>
        <a:srgbClr val="48AD6E"/>
      </a:accent3>
      <a:accent4>
        <a:srgbClr val="81D6A1"/>
      </a:accent4>
      <a:accent5>
        <a:srgbClr val="A3D8E1"/>
      </a:accent5>
      <a:accent6>
        <a:srgbClr val="7FC3CE"/>
      </a:accent6>
      <a:hlink>
        <a:srgbClr val="0563C1"/>
      </a:hlink>
      <a:folHlink>
        <a:srgbClr val="0563C1"/>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research@sifma.org" TargetMode="Externa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26"/>
  <sheetViews>
    <sheetView tabSelected="1" workbookViewId="0"/>
  </sheetViews>
  <sheetFormatPr defaultColWidth="10.42578125" defaultRowHeight="12.75"/>
  <cols>
    <col min="1" max="1" width="5.7109375" style="2" customWidth="1"/>
    <col min="2" max="2" width="15.28515625" style="2" customWidth="1"/>
    <col min="3" max="3" width="50.7109375" style="2" customWidth="1"/>
    <col min="4" max="5" width="12.7109375" style="2" customWidth="1"/>
    <col min="6" max="6" width="14.7109375" style="5" bestFit="1" customWidth="1"/>
    <col min="7" max="16384" width="10.42578125" style="2"/>
  </cols>
  <sheetData>
    <row r="1" spans="2:6">
      <c r="B1" s="134" t="s">
        <v>76</v>
      </c>
      <c r="C1" s="134"/>
      <c r="D1" s="134"/>
      <c r="E1" s="134"/>
      <c r="F1" s="134"/>
    </row>
    <row r="2" spans="2:6">
      <c r="B2" s="2" t="s">
        <v>41</v>
      </c>
      <c r="C2" s="13">
        <v>44504</v>
      </c>
      <c r="D2" s="3"/>
      <c r="E2" s="3"/>
      <c r="F2" s="3"/>
    </row>
    <row r="5" spans="2:6">
      <c r="B5" s="3" t="s">
        <v>34</v>
      </c>
      <c r="C5" s="3" t="s">
        <v>11</v>
      </c>
      <c r="D5" s="3" t="s">
        <v>35</v>
      </c>
      <c r="E5" s="3" t="s">
        <v>36</v>
      </c>
      <c r="F5" s="4" t="s">
        <v>37</v>
      </c>
    </row>
    <row r="6" spans="2:6">
      <c r="B6" s="14">
        <v>1</v>
      </c>
      <c r="C6" s="1" t="s">
        <v>67</v>
      </c>
      <c r="D6" s="2" t="s">
        <v>73</v>
      </c>
      <c r="E6" s="15" t="s">
        <v>75</v>
      </c>
      <c r="F6" s="16" t="s">
        <v>127</v>
      </c>
    </row>
    <row r="7" spans="2:6">
      <c r="B7" s="14">
        <v>2</v>
      </c>
      <c r="C7" s="1" t="s">
        <v>68</v>
      </c>
      <c r="D7" s="2" t="s">
        <v>73</v>
      </c>
      <c r="E7" s="15" t="s">
        <v>75</v>
      </c>
      <c r="F7" s="16" t="s">
        <v>127</v>
      </c>
    </row>
    <row r="8" spans="2:6">
      <c r="B8" s="14">
        <v>3</v>
      </c>
      <c r="C8" s="1" t="s">
        <v>69</v>
      </c>
      <c r="D8" s="2" t="s">
        <v>73</v>
      </c>
      <c r="E8" s="15" t="s">
        <v>115</v>
      </c>
      <c r="F8" s="16" t="s">
        <v>127</v>
      </c>
    </row>
    <row r="9" spans="2:6">
      <c r="B9" s="14">
        <v>4</v>
      </c>
      <c r="C9" s="1" t="s">
        <v>70</v>
      </c>
      <c r="D9" s="2" t="s">
        <v>73</v>
      </c>
      <c r="E9" s="15" t="s">
        <v>86</v>
      </c>
      <c r="F9" s="16" t="s">
        <v>127</v>
      </c>
    </row>
    <row r="10" spans="2:6">
      <c r="B10" s="14">
        <v>5</v>
      </c>
      <c r="C10" s="1" t="s">
        <v>72</v>
      </c>
      <c r="D10" s="2" t="s">
        <v>74</v>
      </c>
      <c r="E10" s="15" t="s">
        <v>78</v>
      </c>
      <c r="F10" s="5" t="s">
        <v>125</v>
      </c>
    </row>
    <row r="11" spans="2:6">
      <c r="B11" s="14">
        <v>6</v>
      </c>
      <c r="C11" s="1" t="s">
        <v>71</v>
      </c>
      <c r="D11" s="2" t="s">
        <v>73</v>
      </c>
      <c r="E11" s="15" t="s">
        <v>86</v>
      </c>
      <c r="F11" s="16" t="s">
        <v>127</v>
      </c>
    </row>
    <row r="14" spans="2:6">
      <c r="B14" s="6" t="s">
        <v>38</v>
      </c>
    </row>
    <row r="16" spans="2:6">
      <c r="C16" s="7"/>
    </row>
    <row r="17" spans="2:11">
      <c r="B17" s="3" t="s">
        <v>12</v>
      </c>
      <c r="F17" s="8"/>
    </row>
    <row r="18" spans="2:11">
      <c r="B18" s="2" t="s">
        <v>31</v>
      </c>
      <c r="C18" s="1" t="s">
        <v>32</v>
      </c>
    </row>
    <row r="22" spans="2:11" s="9" customFormat="1" ht="33.75" customHeight="1">
      <c r="B22" s="135" t="s">
        <v>39</v>
      </c>
      <c r="C22" s="135"/>
      <c r="D22" s="135"/>
      <c r="E22" s="135"/>
      <c r="F22" s="135"/>
      <c r="G22" s="10"/>
      <c r="H22" s="10"/>
      <c r="I22" s="10"/>
      <c r="J22" s="10"/>
      <c r="K22" s="10"/>
    </row>
    <row r="23" spans="2:11" s="9" customFormat="1" ht="11.25" customHeight="1">
      <c r="B23" s="11"/>
      <c r="C23" s="11"/>
      <c r="D23" s="11"/>
      <c r="E23" s="11"/>
      <c r="F23" s="11"/>
      <c r="G23" s="12"/>
      <c r="H23" s="12"/>
      <c r="I23" s="12"/>
      <c r="J23" s="12"/>
      <c r="K23" s="12"/>
    </row>
    <row r="24" spans="2:11" s="9" customFormat="1" ht="67.5" customHeight="1">
      <c r="B24" s="133" t="s">
        <v>29</v>
      </c>
      <c r="C24" s="133"/>
      <c r="D24" s="133"/>
      <c r="E24" s="133"/>
      <c r="F24" s="133"/>
      <c r="G24" s="12"/>
      <c r="H24" s="12"/>
      <c r="I24" s="12"/>
      <c r="J24" s="12"/>
      <c r="K24" s="12"/>
    </row>
    <row r="25" spans="2:11" s="9" customFormat="1" ht="11.25" customHeight="1">
      <c r="B25" s="11"/>
      <c r="C25" s="11"/>
      <c r="D25" s="11"/>
      <c r="E25" s="11"/>
      <c r="F25" s="11"/>
      <c r="G25" s="12"/>
      <c r="H25" s="12"/>
      <c r="I25" s="12"/>
      <c r="J25" s="12"/>
      <c r="K25" s="12"/>
    </row>
    <row r="26" spans="2:11" s="9" customFormat="1" ht="11.25">
      <c r="B26" s="133" t="s">
        <v>40</v>
      </c>
      <c r="C26" s="133"/>
      <c r="D26" s="133"/>
      <c r="E26" s="133"/>
      <c r="F26" s="133"/>
    </row>
  </sheetData>
  <mergeCells count="4">
    <mergeCell ref="B26:F26"/>
    <mergeCell ref="B1:F1"/>
    <mergeCell ref="B22:F22"/>
    <mergeCell ref="B24:F24"/>
  </mergeCells>
  <phoneticPr fontId="27" type="noConversion"/>
  <hyperlinks>
    <hyperlink ref="C6" location="'Issuance Net'!A1" display="US Treasury Securities: Issuance - Net" xr:uid="{00000000-0004-0000-0000-000000000000}"/>
    <hyperlink ref="C18" r:id="rId1" xr:uid="{00000000-0004-0000-0000-000005000000}"/>
    <hyperlink ref="C7" location="'Issuance Gross'!A1" display="US Treasury Securities: Issuance - Gross" xr:uid="{1CAD5C87-131C-4342-90C5-FA23C33A7333}"/>
    <hyperlink ref="C8" location="'Trading Volume'!A1" display="US Treasury Securities: Trading Volume" xr:uid="{0323C59F-0E46-4D54-9631-62202C83C16E}"/>
    <hyperlink ref="C9" location="Outstanding!A1" display="US Treasury Securities: Outstanding" xr:uid="{823A9362-7112-4CD2-8A7A-D921A7508CFC}"/>
    <hyperlink ref="C10" location="Holders!A1" display="US Treasury Securities: Holders" xr:uid="{8A9A9DC2-F192-4FFF-B431-867831E1C677}"/>
    <hyperlink ref="C11" location="'Interest Rates'!A1" display="US Treasury Securities: Yield Curve Rates" xr:uid="{E4A7F234-929E-4B32-807F-915ECE0119AD}"/>
  </hyperlinks>
  <pageMargins left="0.7" right="0.7" top="0.75" bottom="0.75" header="0.3" footer="0.3"/>
  <pageSetup orientation="portrait" horizontalDpi="1200" verticalDpi="120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268"/>
  <sheetViews>
    <sheetView zoomScaleNormal="100" zoomScaleSheetLayoutView="100" workbookViewId="0">
      <pane xSplit="1" ySplit="9" topLeftCell="B49" activePane="bottomRight" state="frozen"/>
      <selection pane="topRight" activeCell="B1" sqref="B1"/>
      <selection pane="bottomLeft" activeCell="A10" sqref="A10"/>
      <selection pane="bottomRight" activeCell="B82" sqref="B82"/>
    </sheetView>
  </sheetViews>
  <sheetFormatPr defaultRowHeight="12"/>
  <cols>
    <col min="1" max="1" width="8.7109375" style="27" customWidth="1"/>
    <col min="2" max="4" width="9.7109375" style="21" customWidth="1"/>
    <col min="5" max="5" width="1.140625" style="21" customWidth="1"/>
    <col min="6" max="8" width="9.7109375" style="21" customWidth="1"/>
    <col min="9" max="9" width="1.140625" style="21" customWidth="1"/>
    <col min="10" max="12" width="9.7109375" style="21" customWidth="1"/>
    <col min="13" max="13" width="1.140625" style="21" customWidth="1"/>
    <col min="14" max="16" width="9.7109375" style="21" customWidth="1"/>
    <col min="17" max="17" width="2.7109375" style="50" customWidth="1"/>
    <col min="18" max="19" width="9.7109375" style="53" customWidth="1"/>
    <col min="20" max="20" width="1.7109375" style="53" customWidth="1"/>
    <col min="21" max="22" width="9.7109375" style="53" customWidth="1"/>
    <col min="23" max="23" width="2.7109375" style="30" customWidth="1"/>
    <col min="24" max="16384" width="9.140625" style="21"/>
  </cols>
  <sheetData>
    <row r="1" spans="1:23" s="38" customFormat="1" ht="12.75">
      <c r="A1" s="17" t="s">
        <v>42</v>
      </c>
      <c r="B1" s="36" t="s">
        <v>59</v>
      </c>
      <c r="C1" s="39"/>
      <c r="Q1" s="45"/>
      <c r="R1" s="46"/>
      <c r="S1" s="46"/>
      <c r="T1" s="46"/>
      <c r="U1" s="46"/>
      <c r="V1" s="46"/>
      <c r="W1" s="37"/>
    </row>
    <row r="2" spans="1:23" s="38" customFormat="1" ht="12.75">
      <c r="A2" s="17" t="s">
        <v>43</v>
      </c>
      <c r="B2" s="36" t="s">
        <v>60</v>
      </c>
      <c r="C2" s="39"/>
      <c r="Q2" s="45"/>
      <c r="R2" s="46"/>
      <c r="S2" s="46"/>
      <c r="T2" s="46"/>
      <c r="U2" s="46"/>
      <c r="V2" s="46"/>
      <c r="W2" s="37"/>
    </row>
    <row r="3" spans="1:23" s="38" customFormat="1" ht="12.75">
      <c r="A3" s="18" t="s">
        <v>44</v>
      </c>
      <c r="B3" s="36" t="s">
        <v>62</v>
      </c>
      <c r="C3" s="39"/>
      <c r="Q3" s="45"/>
      <c r="R3" s="46"/>
      <c r="S3" s="46"/>
      <c r="T3" s="46"/>
      <c r="U3" s="46"/>
      <c r="V3" s="46"/>
      <c r="W3" s="37"/>
    </row>
    <row r="4" spans="1:23" s="41" customFormat="1" ht="12.75" customHeight="1">
      <c r="A4" s="19" t="s">
        <v>45</v>
      </c>
      <c r="B4" s="40" t="s">
        <v>61</v>
      </c>
      <c r="C4" s="42"/>
      <c r="Q4" s="47"/>
      <c r="R4" s="48"/>
      <c r="S4" s="48"/>
      <c r="T4" s="48"/>
      <c r="U4" s="48"/>
      <c r="V4" s="48"/>
      <c r="W4" s="49"/>
    </row>
    <row r="5" spans="1:23" s="41" customFormat="1" ht="12.75" customHeight="1">
      <c r="A5" s="20" t="s">
        <v>46</v>
      </c>
      <c r="B5" s="40" t="s">
        <v>13</v>
      </c>
      <c r="C5" s="42"/>
      <c r="Q5" s="47"/>
      <c r="R5" s="48"/>
      <c r="S5" s="48"/>
      <c r="T5" s="48"/>
      <c r="U5" s="48"/>
      <c r="V5" s="48"/>
      <c r="W5" s="49"/>
    </row>
    <row r="6" spans="1:23">
      <c r="A6" s="28"/>
      <c r="C6" s="29"/>
      <c r="R6" s="51"/>
      <c r="S6" s="51"/>
      <c r="T6" s="51"/>
      <c r="U6" s="51"/>
      <c r="V6" s="51"/>
      <c r="W6" s="52"/>
    </row>
    <row r="7" spans="1:23">
      <c r="A7" s="21"/>
      <c r="C7" s="29"/>
      <c r="R7" s="51"/>
      <c r="S7" s="51"/>
      <c r="T7" s="51"/>
      <c r="U7" s="51"/>
      <c r="V7" s="51"/>
      <c r="W7" s="52"/>
    </row>
    <row r="8" spans="1:23">
      <c r="A8" s="21"/>
      <c r="B8" s="137" t="s">
        <v>4</v>
      </c>
      <c r="C8" s="137"/>
      <c r="D8" s="137"/>
      <c r="E8" s="32"/>
      <c r="F8" s="137" t="s">
        <v>5</v>
      </c>
      <c r="G8" s="137"/>
      <c r="H8" s="137"/>
      <c r="I8" s="31"/>
      <c r="J8" s="137" t="s">
        <v>6</v>
      </c>
      <c r="K8" s="137"/>
      <c r="L8" s="137"/>
      <c r="M8" s="31"/>
      <c r="N8" s="137" t="s">
        <v>16</v>
      </c>
      <c r="O8" s="137"/>
      <c r="P8" s="137"/>
      <c r="R8" s="136" t="s">
        <v>64</v>
      </c>
      <c r="S8" s="136"/>
      <c r="U8" s="136" t="s">
        <v>121</v>
      </c>
      <c r="V8" s="136"/>
    </row>
    <row r="9" spans="1:23" ht="37.5" customHeight="1" thickBot="1">
      <c r="A9" s="23"/>
      <c r="B9" s="43" t="s">
        <v>1</v>
      </c>
      <c r="C9" s="43" t="s">
        <v>2</v>
      </c>
      <c r="D9" s="43" t="s">
        <v>0</v>
      </c>
      <c r="E9" s="43"/>
      <c r="F9" s="43" t="s">
        <v>1</v>
      </c>
      <c r="G9" s="43" t="s">
        <v>2</v>
      </c>
      <c r="H9" s="43" t="s">
        <v>0</v>
      </c>
      <c r="I9" s="43"/>
      <c r="J9" s="43" t="s">
        <v>1</v>
      </c>
      <c r="K9" s="43" t="s">
        <v>2</v>
      </c>
      <c r="L9" s="43" t="s">
        <v>0</v>
      </c>
      <c r="M9" s="43"/>
      <c r="N9" s="43" t="s">
        <v>1</v>
      </c>
      <c r="O9" s="43" t="s">
        <v>2</v>
      </c>
      <c r="P9" s="43" t="s">
        <v>3</v>
      </c>
      <c r="R9" s="54" t="s">
        <v>118</v>
      </c>
      <c r="S9" s="54" t="s">
        <v>119</v>
      </c>
      <c r="T9" s="55"/>
      <c r="U9" s="54" t="s">
        <v>118</v>
      </c>
      <c r="V9" s="54" t="s">
        <v>119</v>
      </c>
      <c r="W9" s="56"/>
    </row>
    <row r="10" spans="1:23" ht="12.75" thickTop="1">
      <c r="A10" s="24">
        <v>2000</v>
      </c>
      <c r="B10" s="33">
        <v>1725.3949999999998</v>
      </c>
      <c r="C10" s="33">
        <v>1815.6110000000001</v>
      </c>
      <c r="D10" s="33">
        <v>-90.216000000000037</v>
      </c>
      <c r="E10" s="33"/>
      <c r="F10" s="33">
        <v>290.69499999999999</v>
      </c>
      <c r="G10" s="33">
        <v>474.25800000000004</v>
      </c>
      <c r="H10" s="33">
        <v>-183.56299999999999</v>
      </c>
      <c r="I10" s="33"/>
      <c r="J10" s="33">
        <v>22.044</v>
      </c>
      <c r="K10" s="33">
        <v>34.201000000000008</v>
      </c>
      <c r="L10" s="33">
        <v>-12.156999999999996</v>
      </c>
      <c r="M10" s="33"/>
      <c r="N10" s="33">
        <v>2038.134</v>
      </c>
      <c r="O10" s="33">
        <v>2324.0699999999997</v>
      </c>
      <c r="P10" s="33">
        <v>-285.93600000000004</v>
      </c>
      <c r="R10" s="57" t="s">
        <v>63</v>
      </c>
      <c r="S10" s="57" t="s">
        <v>63</v>
      </c>
      <c r="U10" s="57" t="s">
        <v>63</v>
      </c>
      <c r="V10" s="57" t="s">
        <v>63</v>
      </c>
    </row>
    <row r="11" spans="1:23">
      <c r="A11" s="24">
        <v>2001</v>
      </c>
      <c r="B11" s="33">
        <v>2362.54</v>
      </c>
      <c r="C11" s="33">
        <v>2198.1479999999997</v>
      </c>
      <c r="D11" s="33">
        <v>164.39200000000002</v>
      </c>
      <c r="E11" s="33"/>
      <c r="F11" s="33">
        <v>359.22800000000001</v>
      </c>
      <c r="G11" s="33">
        <v>523.92600000000004</v>
      </c>
      <c r="H11" s="33">
        <v>-164.69799999999998</v>
      </c>
      <c r="I11" s="33"/>
      <c r="J11" s="33">
        <v>21.44</v>
      </c>
      <c r="K11" s="33">
        <v>38.28</v>
      </c>
      <c r="L11" s="33">
        <v>-16.84</v>
      </c>
      <c r="M11" s="33"/>
      <c r="N11" s="33">
        <v>2743.2080000000005</v>
      </c>
      <c r="O11" s="33">
        <v>2760.3539999999998</v>
      </c>
      <c r="P11" s="33">
        <v>-17.145999999999994</v>
      </c>
      <c r="R11" s="58">
        <f>N11/N10-1</f>
        <v>0.34594094402036402</v>
      </c>
      <c r="S11" s="58">
        <f t="shared" ref="S11" si="0">O11/O10-1</f>
        <v>0.1877241219068273</v>
      </c>
      <c r="U11" s="57" t="s">
        <v>63</v>
      </c>
      <c r="V11" s="57" t="s">
        <v>63</v>
      </c>
    </row>
    <row r="12" spans="1:23">
      <c r="A12" s="24">
        <v>2002</v>
      </c>
      <c r="B12" s="33">
        <v>3240.5140000000001</v>
      </c>
      <c r="C12" s="33">
        <v>3162.9959999999996</v>
      </c>
      <c r="D12" s="33">
        <v>77.518000000000058</v>
      </c>
      <c r="E12" s="33"/>
      <c r="F12" s="33">
        <v>571.56899999999996</v>
      </c>
      <c r="G12" s="33">
        <v>400.50400000000002</v>
      </c>
      <c r="H12" s="33">
        <v>171.06499999999994</v>
      </c>
      <c r="I12" s="33"/>
      <c r="J12" s="33">
        <v>0</v>
      </c>
      <c r="K12" s="33">
        <v>14.242000000000001</v>
      </c>
      <c r="L12" s="33">
        <v>-14.242000000000001</v>
      </c>
      <c r="M12" s="33"/>
      <c r="N12" s="33">
        <v>3812.0829999999996</v>
      </c>
      <c r="O12" s="33">
        <v>3577.7419999999997</v>
      </c>
      <c r="P12" s="33">
        <v>234.34100000000007</v>
      </c>
      <c r="R12" s="58">
        <f t="shared" ref="R12:R30" si="1">N12/N11-1</f>
        <v>0.38964416843345417</v>
      </c>
      <c r="S12" s="58">
        <f t="shared" ref="S12:S30" si="2">O12/O11-1</f>
        <v>0.29611709222802585</v>
      </c>
      <c r="U12" s="57" t="s">
        <v>63</v>
      </c>
      <c r="V12" s="57" t="s">
        <v>63</v>
      </c>
    </row>
    <row r="13" spans="1:23">
      <c r="A13" s="24">
        <v>2003</v>
      </c>
      <c r="B13" s="33">
        <v>3503.2749999999992</v>
      </c>
      <c r="C13" s="33">
        <v>3463.2390000000005</v>
      </c>
      <c r="D13" s="33">
        <v>40.036000000000058</v>
      </c>
      <c r="E13" s="33"/>
      <c r="F13" s="33">
        <v>745.21199999999999</v>
      </c>
      <c r="G13" s="33">
        <v>394.31400000000002</v>
      </c>
      <c r="H13" s="33">
        <v>350.89800000000002</v>
      </c>
      <c r="I13" s="33"/>
      <c r="J13" s="33">
        <v>0</v>
      </c>
      <c r="K13" s="33">
        <v>24.343</v>
      </c>
      <c r="L13" s="33">
        <v>-24.343</v>
      </c>
      <c r="M13" s="33"/>
      <c r="N13" s="33">
        <v>4248.4870000000001</v>
      </c>
      <c r="O13" s="33">
        <v>3881.8959999999997</v>
      </c>
      <c r="P13" s="33">
        <v>366.59100000000001</v>
      </c>
      <c r="R13" s="58">
        <f t="shared" si="1"/>
        <v>0.11447914434182049</v>
      </c>
      <c r="S13" s="58">
        <f t="shared" si="2"/>
        <v>8.5012837706016864E-2</v>
      </c>
      <c r="U13" s="57" t="s">
        <v>63</v>
      </c>
      <c r="V13" s="57" t="s">
        <v>63</v>
      </c>
    </row>
    <row r="14" spans="1:23">
      <c r="A14" s="24">
        <v>2004</v>
      </c>
      <c r="B14" s="33">
        <v>3836.3589999999995</v>
      </c>
      <c r="C14" s="33">
        <v>3761.9859999999999</v>
      </c>
      <c r="D14" s="33">
        <v>74.372999999999934</v>
      </c>
      <c r="E14" s="33"/>
      <c r="F14" s="33">
        <v>842.32699999999988</v>
      </c>
      <c r="G14" s="33">
        <v>539.10500000000002</v>
      </c>
      <c r="H14" s="33">
        <v>303.22199999999998</v>
      </c>
      <c r="I14" s="33"/>
      <c r="J14" s="33">
        <v>11.000999999999999</v>
      </c>
      <c r="K14" s="33">
        <v>24.872</v>
      </c>
      <c r="L14" s="33">
        <v>-13.870999999999999</v>
      </c>
      <c r="M14" s="33"/>
      <c r="N14" s="33">
        <v>4689.6869999999999</v>
      </c>
      <c r="O14" s="33">
        <v>4325.9629999999997</v>
      </c>
      <c r="P14" s="33">
        <v>363.72399999999999</v>
      </c>
      <c r="R14" s="58">
        <f t="shared" si="1"/>
        <v>0.10384873485549084</v>
      </c>
      <c r="S14" s="58">
        <f t="shared" si="2"/>
        <v>0.11439435780865836</v>
      </c>
      <c r="U14" s="57" t="s">
        <v>63</v>
      </c>
      <c r="V14" s="57" t="s">
        <v>63</v>
      </c>
    </row>
    <row r="15" spans="1:23">
      <c r="A15" s="24">
        <v>2005</v>
      </c>
      <c r="B15" s="33">
        <v>3616.3450000000003</v>
      </c>
      <c r="C15" s="33">
        <v>3655.652</v>
      </c>
      <c r="D15" s="33">
        <v>-39.307000000000073</v>
      </c>
      <c r="E15" s="33"/>
      <c r="F15" s="33">
        <v>729.1869999999999</v>
      </c>
      <c r="G15" s="33">
        <v>473.51299999999992</v>
      </c>
      <c r="H15" s="33">
        <v>255.67399999999995</v>
      </c>
      <c r="I15" s="33"/>
      <c r="J15" s="33">
        <v>16.999000000000002</v>
      </c>
      <c r="K15" s="33">
        <v>22.925000000000001</v>
      </c>
      <c r="L15" s="33">
        <v>-5.9260000000000019</v>
      </c>
      <c r="M15" s="33"/>
      <c r="N15" s="33">
        <v>4362.5309999999999</v>
      </c>
      <c r="O15" s="33">
        <v>4152.09</v>
      </c>
      <c r="P15" s="33">
        <v>210.44099999999989</v>
      </c>
      <c r="R15" s="58">
        <f t="shared" si="1"/>
        <v>-6.976073243267622E-2</v>
      </c>
      <c r="S15" s="58">
        <f t="shared" si="2"/>
        <v>-4.0192900401598397E-2</v>
      </c>
      <c r="U15" s="57" t="s">
        <v>63</v>
      </c>
      <c r="V15" s="57" t="s">
        <v>63</v>
      </c>
    </row>
    <row r="16" spans="1:23">
      <c r="A16" s="24">
        <v>2006</v>
      </c>
      <c r="B16" s="33">
        <v>3633.4490000000001</v>
      </c>
      <c r="C16" s="33">
        <v>3653.1110000000003</v>
      </c>
      <c r="D16" s="33">
        <v>-19.662000000000035</v>
      </c>
      <c r="E16" s="33"/>
      <c r="F16" s="33">
        <v>742.18899999999996</v>
      </c>
      <c r="G16" s="33">
        <v>603.947</v>
      </c>
      <c r="H16" s="33">
        <v>138.24200000000002</v>
      </c>
      <c r="I16" s="33"/>
      <c r="J16" s="33">
        <v>46.396999999999998</v>
      </c>
      <c r="K16" s="33">
        <v>12.335999999999999</v>
      </c>
      <c r="L16" s="33">
        <v>34.061</v>
      </c>
      <c r="M16" s="33"/>
      <c r="N16" s="33">
        <v>4422.0349999999999</v>
      </c>
      <c r="O16" s="33">
        <v>4269.3939999999993</v>
      </c>
      <c r="P16" s="33">
        <v>152.64099999999996</v>
      </c>
      <c r="R16" s="58">
        <f t="shared" si="1"/>
        <v>1.3639788462248115E-2</v>
      </c>
      <c r="S16" s="58">
        <f t="shared" si="2"/>
        <v>2.8251796083418101E-2</v>
      </c>
      <c r="U16" s="57" t="s">
        <v>63</v>
      </c>
      <c r="V16" s="57" t="s">
        <v>63</v>
      </c>
    </row>
    <row r="17" spans="1:22">
      <c r="A17" s="24">
        <v>2007</v>
      </c>
      <c r="B17" s="33">
        <v>3742.2280000000005</v>
      </c>
      <c r="C17" s="33">
        <v>3682.5</v>
      </c>
      <c r="D17" s="33">
        <v>59.737999999999971</v>
      </c>
      <c r="E17" s="33"/>
      <c r="F17" s="33">
        <v>697.72900000000004</v>
      </c>
      <c r="G17" s="33">
        <v>622.63199999999995</v>
      </c>
      <c r="H17" s="33">
        <v>75.097000000000008</v>
      </c>
      <c r="I17" s="33"/>
      <c r="J17" s="33">
        <v>54.485999999999997</v>
      </c>
      <c r="K17" s="33">
        <v>10.146999999999998</v>
      </c>
      <c r="L17" s="33">
        <v>44.339000000000006</v>
      </c>
      <c r="M17" s="33"/>
      <c r="N17" s="33">
        <v>4494.4429999999993</v>
      </c>
      <c r="O17" s="33">
        <v>4315.2790000000005</v>
      </c>
      <c r="P17" s="33">
        <v>179.17400000000001</v>
      </c>
      <c r="R17" s="58">
        <f t="shared" si="1"/>
        <v>1.6374361577870644E-2</v>
      </c>
      <c r="S17" s="58">
        <f t="shared" si="2"/>
        <v>1.0747426918199965E-2</v>
      </c>
      <c r="U17" s="57" t="s">
        <v>63</v>
      </c>
      <c r="V17" s="57" t="s">
        <v>63</v>
      </c>
    </row>
    <row r="18" spans="1:22">
      <c r="A18" s="24">
        <v>2008</v>
      </c>
      <c r="B18" s="33">
        <v>5627.7439999999997</v>
      </c>
      <c r="C18" s="33">
        <v>4764.9780000000001</v>
      </c>
      <c r="D18" s="33">
        <v>862.69400000000007</v>
      </c>
      <c r="E18" s="33"/>
      <c r="F18" s="33">
        <v>965.755</v>
      </c>
      <c r="G18" s="33">
        <v>637.45499999999993</v>
      </c>
      <c r="H18" s="33">
        <v>328.29999999999995</v>
      </c>
      <c r="I18" s="33"/>
      <c r="J18" s="33">
        <v>63.659000000000006</v>
      </c>
      <c r="K18" s="33">
        <v>11.923</v>
      </c>
      <c r="L18" s="33">
        <v>51.736000000000004</v>
      </c>
      <c r="M18" s="33"/>
      <c r="N18" s="33">
        <v>6657.1579999999994</v>
      </c>
      <c r="O18" s="33">
        <v>5414.3559999999998</v>
      </c>
      <c r="P18" s="33">
        <v>1242.7300000000002</v>
      </c>
      <c r="R18" s="58">
        <f t="shared" si="1"/>
        <v>0.48119755885212045</v>
      </c>
      <c r="S18" s="58">
        <f t="shared" si="2"/>
        <v>0.25469430829385531</v>
      </c>
      <c r="U18" s="57" t="s">
        <v>63</v>
      </c>
      <c r="V18" s="57" t="s">
        <v>63</v>
      </c>
    </row>
    <row r="19" spans="1:22">
      <c r="A19" s="24">
        <v>2009</v>
      </c>
      <c r="B19" s="33">
        <v>6417.7380000000003</v>
      </c>
      <c r="C19" s="33">
        <v>6490.9249999999993</v>
      </c>
      <c r="D19" s="33">
        <v>-73.232000000000085</v>
      </c>
      <c r="E19" s="33"/>
      <c r="F19" s="33">
        <v>2045.7219999999998</v>
      </c>
      <c r="G19" s="33">
        <v>632.4559999999999</v>
      </c>
      <c r="H19" s="33">
        <v>1413.2660000000001</v>
      </c>
      <c r="I19" s="33"/>
      <c r="J19" s="33">
        <v>151.328</v>
      </c>
      <c r="K19" s="33">
        <v>13.886999999999999</v>
      </c>
      <c r="L19" s="33">
        <v>137.44099999999997</v>
      </c>
      <c r="M19" s="33"/>
      <c r="N19" s="33">
        <v>8614.7880000000005</v>
      </c>
      <c r="O19" s="33">
        <v>7137.268</v>
      </c>
      <c r="P19" s="33">
        <v>1477.4749999999997</v>
      </c>
      <c r="R19" s="58">
        <f t="shared" si="1"/>
        <v>0.29406392337390841</v>
      </c>
      <c r="S19" s="58">
        <f t="shared" si="2"/>
        <v>0.31821180579924935</v>
      </c>
      <c r="U19" s="57" t="s">
        <v>63</v>
      </c>
      <c r="V19" s="57" t="s">
        <v>63</v>
      </c>
    </row>
    <row r="20" spans="1:22">
      <c r="A20" s="24">
        <v>2010</v>
      </c>
      <c r="B20" s="33">
        <v>6099.7489999999989</v>
      </c>
      <c r="C20" s="33">
        <v>6120.7150000000001</v>
      </c>
      <c r="D20" s="33">
        <v>-20.977100000000007</v>
      </c>
      <c r="E20" s="33"/>
      <c r="F20" s="33">
        <v>2129.953</v>
      </c>
      <c r="G20" s="33">
        <v>713.31</v>
      </c>
      <c r="H20" s="33">
        <v>1416.6430000000003</v>
      </c>
      <c r="I20" s="33"/>
      <c r="J20" s="33">
        <v>189.88399999999999</v>
      </c>
      <c r="K20" s="33">
        <v>1E-3</v>
      </c>
      <c r="L20" s="33">
        <v>189.88299999999998</v>
      </c>
      <c r="M20" s="33"/>
      <c r="N20" s="33">
        <v>8419.5860000000011</v>
      </c>
      <c r="O20" s="33">
        <v>6834.0259999999998</v>
      </c>
      <c r="P20" s="33">
        <v>1585.5489000000002</v>
      </c>
      <c r="R20" s="58">
        <f t="shared" si="1"/>
        <v>-2.2658944131881076E-2</v>
      </c>
      <c r="S20" s="58">
        <f t="shared" si="2"/>
        <v>-4.2487125325824993E-2</v>
      </c>
      <c r="U20" s="57" t="s">
        <v>63</v>
      </c>
      <c r="V20" s="57" t="s">
        <v>63</v>
      </c>
    </row>
    <row r="21" spans="1:22">
      <c r="A21" s="24">
        <v>2011</v>
      </c>
      <c r="B21" s="33">
        <v>5004.3100000000004</v>
      </c>
      <c r="C21" s="33">
        <v>5261.3179999999993</v>
      </c>
      <c r="D21" s="33">
        <v>-257.00830000000013</v>
      </c>
      <c r="E21" s="33"/>
      <c r="F21" s="33">
        <v>1752.0320000000002</v>
      </c>
      <c r="G21" s="33">
        <v>738.60800000000017</v>
      </c>
      <c r="H21" s="33">
        <v>1013.424</v>
      </c>
      <c r="I21" s="33"/>
      <c r="J21" s="33">
        <v>175.19400000000002</v>
      </c>
      <c r="K21" s="33">
        <v>0</v>
      </c>
      <c r="L21" s="33">
        <v>175.19400000000002</v>
      </c>
      <c r="M21" s="33"/>
      <c r="N21" s="33">
        <v>6931.5359999999991</v>
      </c>
      <c r="O21" s="33">
        <v>5999.9260000000004</v>
      </c>
      <c r="P21" s="33">
        <v>931.60969999999975</v>
      </c>
      <c r="R21" s="58">
        <f t="shared" si="1"/>
        <v>-0.17673671840872007</v>
      </c>
      <c r="S21" s="58">
        <f t="shared" si="2"/>
        <v>-0.12205104282600032</v>
      </c>
      <c r="U21" s="57" t="s">
        <v>63</v>
      </c>
      <c r="V21" s="57" t="s">
        <v>63</v>
      </c>
    </row>
    <row r="22" spans="1:22">
      <c r="A22" s="24">
        <v>2012</v>
      </c>
      <c r="B22" s="33">
        <v>6021.2839999999997</v>
      </c>
      <c r="C22" s="33">
        <v>5907.8330000000005</v>
      </c>
      <c r="D22" s="33">
        <v>113.45099999999968</v>
      </c>
      <c r="E22" s="33"/>
      <c r="F22" s="33">
        <v>2261.105</v>
      </c>
      <c r="G22" s="33">
        <v>1374.277</v>
      </c>
      <c r="H22" s="33">
        <v>886.82800000000009</v>
      </c>
      <c r="I22" s="33"/>
      <c r="J22" s="33">
        <v>219.44300000000001</v>
      </c>
      <c r="K22" s="33">
        <v>0</v>
      </c>
      <c r="L22" s="33">
        <v>219.44300000000001</v>
      </c>
      <c r="M22" s="33"/>
      <c r="N22" s="33">
        <v>8501.8320000000003</v>
      </c>
      <c r="O22" s="33">
        <v>7282.11</v>
      </c>
      <c r="P22" s="33">
        <v>1219.7219999999995</v>
      </c>
      <c r="R22" s="58">
        <f t="shared" si="1"/>
        <v>0.22654372710464199</v>
      </c>
      <c r="S22" s="58">
        <f t="shared" si="2"/>
        <v>0.21369996896628374</v>
      </c>
      <c r="U22" s="57" t="s">
        <v>63</v>
      </c>
      <c r="V22" s="57" t="s">
        <v>63</v>
      </c>
    </row>
    <row r="23" spans="1:22">
      <c r="A23" s="24">
        <v>2013</v>
      </c>
      <c r="B23" s="33">
        <v>5715.9070000000011</v>
      </c>
      <c r="C23" s="33">
        <v>5752.924</v>
      </c>
      <c r="D23" s="33">
        <v>-37.01700000000028</v>
      </c>
      <c r="E23" s="33"/>
      <c r="F23" s="33">
        <v>1948.9830000000002</v>
      </c>
      <c r="G23" s="33">
        <v>1304.123</v>
      </c>
      <c r="H23" s="33">
        <v>644.86</v>
      </c>
      <c r="I23" s="33"/>
      <c r="J23" s="33">
        <v>190.99299999999999</v>
      </c>
      <c r="K23" s="33">
        <v>0</v>
      </c>
      <c r="L23" s="33">
        <v>190.99299999999999</v>
      </c>
      <c r="M23" s="33"/>
      <c r="N23" s="33">
        <v>7855.8830000000007</v>
      </c>
      <c r="O23" s="33">
        <v>7057.0470000000005</v>
      </c>
      <c r="P23" s="33">
        <v>798.83599999999979</v>
      </c>
      <c r="R23" s="58">
        <f t="shared" si="1"/>
        <v>-7.5977624587265424E-2</v>
      </c>
      <c r="S23" s="58">
        <f t="shared" si="2"/>
        <v>-3.0906289523228714E-2</v>
      </c>
      <c r="U23" s="57" t="s">
        <v>63</v>
      </c>
      <c r="V23" s="57" t="s">
        <v>63</v>
      </c>
    </row>
    <row r="24" spans="1:22">
      <c r="A24" s="24">
        <v>2014</v>
      </c>
      <c r="B24" s="33">
        <v>4814.915</v>
      </c>
      <c r="C24" s="33">
        <v>4948.9819999999991</v>
      </c>
      <c r="D24" s="33">
        <v>-134.06700000000006</v>
      </c>
      <c r="E24" s="33"/>
      <c r="F24" s="33">
        <v>2024.3500000000001</v>
      </c>
      <c r="G24" s="33">
        <v>1448.2809999999999</v>
      </c>
      <c r="H24" s="33">
        <v>576.06899999999996</v>
      </c>
      <c r="I24" s="33"/>
      <c r="J24" s="33">
        <v>191.03000000000003</v>
      </c>
      <c r="K24" s="33">
        <v>0</v>
      </c>
      <c r="L24" s="33">
        <v>191.03000000000003</v>
      </c>
      <c r="M24" s="33"/>
      <c r="N24" s="33">
        <v>7030.2949999999992</v>
      </c>
      <c r="O24" s="33">
        <v>6397.2629999999999</v>
      </c>
      <c r="P24" s="33">
        <v>633.03199999999993</v>
      </c>
      <c r="R24" s="58">
        <f t="shared" si="1"/>
        <v>-0.10509168733801166</v>
      </c>
      <c r="S24" s="58">
        <f t="shared" si="2"/>
        <v>-9.3492929833115856E-2</v>
      </c>
      <c r="U24" s="57" t="s">
        <v>63</v>
      </c>
      <c r="V24" s="57" t="s">
        <v>63</v>
      </c>
    </row>
    <row r="25" spans="1:22">
      <c r="A25" s="24">
        <v>2015</v>
      </c>
      <c r="B25" s="33">
        <v>4893.982</v>
      </c>
      <c r="C25" s="33">
        <v>4837.9080000000004</v>
      </c>
      <c r="D25" s="33">
        <v>56.073999999999927</v>
      </c>
      <c r="E25" s="33"/>
      <c r="F25" s="33">
        <v>1930.702</v>
      </c>
      <c r="G25" s="33">
        <v>1474.1930000000002</v>
      </c>
      <c r="H25" s="33">
        <v>456.50900000000001</v>
      </c>
      <c r="I25" s="33"/>
      <c r="J25" s="33">
        <v>191.76499999999999</v>
      </c>
      <c r="K25" s="33">
        <v>20.126999999999999</v>
      </c>
      <c r="L25" s="33">
        <v>171.63799999999998</v>
      </c>
      <c r="M25" s="33"/>
      <c r="N25" s="33">
        <v>7016.4490000000005</v>
      </c>
      <c r="O25" s="33">
        <v>6332.228000000001</v>
      </c>
      <c r="P25" s="33">
        <v>684.22099999999989</v>
      </c>
      <c r="R25" s="58">
        <f t="shared" si="1"/>
        <v>-1.9694763875482968E-3</v>
      </c>
      <c r="S25" s="58">
        <f t="shared" si="2"/>
        <v>-1.0166066331804502E-2</v>
      </c>
      <c r="U25" s="57" t="s">
        <v>63</v>
      </c>
      <c r="V25" s="57" t="s">
        <v>63</v>
      </c>
    </row>
    <row r="26" spans="1:22">
      <c r="A26" s="24">
        <v>2016</v>
      </c>
      <c r="B26" s="33">
        <v>6130.8720000000003</v>
      </c>
      <c r="C26" s="33">
        <v>5826.8679999999995</v>
      </c>
      <c r="D26" s="33">
        <v>304.00400000000002</v>
      </c>
      <c r="E26" s="33"/>
      <c r="F26" s="33">
        <v>1981.78</v>
      </c>
      <c r="G26" s="33">
        <v>1733.6470000000002</v>
      </c>
      <c r="H26" s="33">
        <v>248.13299999999998</v>
      </c>
      <c r="I26" s="33"/>
      <c r="J26" s="33">
        <v>187.61701779999999</v>
      </c>
      <c r="K26" s="33">
        <v>43.042000000000002</v>
      </c>
      <c r="L26" s="33">
        <v>144.57501780000001</v>
      </c>
      <c r="M26" s="33"/>
      <c r="N26" s="33">
        <v>8300.2690177999993</v>
      </c>
      <c r="O26" s="33">
        <v>7603.5570000000007</v>
      </c>
      <c r="P26" s="33">
        <v>696.71201780000001</v>
      </c>
      <c r="R26" s="58">
        <f t="shared" si="1"/>
        <v>0.18297289951084927</v>
      </c>
      <c r="S26" s="58">
        <f t="shared" si="2"/>
        <v>0.20077119775219709</v>
      </c>
      <c r="U26" s="57" t="s">
        <v>63</v>
      </c>
      <c r="V26" s="57" t="s">
        <v>63</v>
      </c>
    </row>
    <row r="27" spans="1:22">
      <c r="A27" s="24">
        <v>2017</v>
      </c>
      <c r="B27" s="33">
        <v>6562.8470000000007</v>
      </c>
      <c r="C27" s="33">
        <v>6424.8790000000008</v>
      </c>
      <c r="D27" s="33">
        <v>137.96799999999996</v>
      </c>
      <c r="E27" s="33"/>
      <c r="F27" s="33">
        <v>2035.527</v>
      </c>
      <c r="G27" s="33">
        <v>1801.7329999999999</v>
      </c>
      <c r="H27" s="33">
        <v>233.79399999999995</v>
      </c>
      <c r="I27" s="33"/>
      <c r="J27" s="33">
        <v>188.75700000000001</v>
      </c>
      <c r="K27" s="33">
        <v>26.530999999999999</v>
      </c>
      <c r="L27" s="33">
        <v>162.226</v>
      </c>
      <c r="M27" s="33"/>
      <c r="N27" s="33">
        <v>8787.1309999999994</v>
      </c>
      <c r="O27" s="33">
        <v>8253.1429999999982</v>
      </c>
      <c r="P27" s="33">
        <v>533.98799999999983</v>
      </c>
      <c r="R27" s="58">
        <f t="shared" si="1"/>
        <v>5.8656168993549418E-2</v>
      </c>
      <c r="S27" s="58">
        <f t="shared" si="2"/>
        <v>8.5431857747630069E-2</v>
      </c>
      <c r="U27" s="57" t="s">
        <v>63</v>
      </c>
      <c r="V27" s="57" t="s">
        <v>63</v>
      </c>
    </row>
    <row r="28" spans="1:22">
      <c r="A28" s="24">
        <v>2018</v>
      </c>
      <c r="B28" s="33">
        <v>7805.9989999999998</v>
      </c>
      <c r="C28" s="33">
        <v>7421.9400000000005</v>
      </c>
      <c r="D28" s="33">
        <v>384.05899999999974</v>
      </c>
      <c r="E28" s="33"/>
      <c r="F28" s="33">
        <v>2469.9950000000003</v>
      </c>
      <c r="G28" s="33">
        <v>1949.8820000000003</v>
      </c>
      <c r="H28" s="33">
        <v>520.11299999999994</v>
      </c>
      <c r="I28" s="33"/>
      <c r="J28" s="33">
        <v>214.59699999999998</v>
      </c>
      <c r="K28" s="33">
        <v>13.891999999999999</v>
      </c>
      <c r="L28" s="33">
        <v>200.70499999999998</v>
      </c>
      <c r="M28" s="33"/>
      <c r="N28" s="33">
        <v>10490.591</v>
      </c>
      <c r="O28" s="33">
        <v>9385.7139999999999</v>
      </c>
      <c r="P28" s="33">
        <v>1104.8769999999995</v>
      </c>
      <c r="R28" s="58">
        <f t="shared" si="1"/>
        <v>0.19385849602105631</v>
      </c>
      <c r="S28" s="58">
        <f t="shared" si="2"/>
        <v>0.137229053222512</v>
      </c>
      <c r="U28" s="57" t="s">
        <v>63</v>
      </c>
      <c r="V28" s="57" t="s">
        <v>63</v>
      </c>
    </row>
    <row r="29" spans="1:22">
      <c r="A29" s="24">
        <v>2019</v>
      </c>
      <c r="B29" s="33">
        <f>SUM(B35:B38)</f>
        <v>9135.4740000000002</v>
      </c>
      <c r="C29" s="105">
        <f t="shared" ref="C29:P29" si="3">SUM(C35:C38)</f>
        <v>9058.6029999999992</v>
      </c>
      <c r="D29" s="105">
        <f t="shared" si="3"/>
        <v>76.871000000000208</v>
      </c>
      <c r="E29" s="105"/>
      <c r="F29" s="105">
        <f t="shared" si="3"/>
        <v>2683.4549999999999</v>
      </c>
      <c r="G29" s="105">
        <f t="shared" si="3"/>
        <v>1940.2839999999999</v>
      </c>
      <c r="H29" s="105">
        <f t="shared" si="3"/>
        <v>743.17100000000005</v>
      </c>
      <c r="I29" s="105"/>
      <c r="J29" s="105">
        <f t="shared" si="3"/>
        <v>251.95499999999998</v>
      </c>
      <c r="K29" s="105">
        <f t="shared" si="3"/>
        <v>32.031999999999996</v>
      </c>
      <c r="L29" s="105">
        <f t="shared" si="3"/>
        <v>219.923</v>
      </c>
      <c r="M29" s="105"/>
      <c r="N29" s="105">
        <f t="shared" si="3"/>
        <v>12070.884</v>
      </c>
      <c r="O29" s="105">
        <f t="shared" si="3"/>
        <v>11030.919</v>
      </c>
      <c r="P29" s="105">
        <f t="shared" si="3"/>
        <v>1039.9650000000001</v>
      </c>
      <c r="R29" s="58">
        <f t="shared" si="1"/>
        <v>0.1506390822023278</v>
      </c>
      <c r="S29" s="58">
        <f t="shared" si="2"/>
        <v>0.1752882092934005</v>
      </c>
      <c r="T29" s="59"/>
      <c r="U29" s="57" t="s">
        <v>63</v>
      </c>
      <c r="V29" s="57" t="s">
        <v>63</v>
      </c>
    </row>
    <row r="30" spans="1:22">
      <c r="A30" s="24">
        <v>2020</v>
      </c>
      <c r="B30" s="33">
        <f>SUM(B39:B42)</f>
        <v>17055.531999999999</v>
      </c>
      <c r="C30" s="105">
        <f t="shared" ref="C30:P30" si="4">SUM(C39:C42)</f>
        <v>14508.165999999999</v>
      </c>
      <c r="D30" s="105">
        <f t="shared" si="4"/>
        <v>2547.366</v>
      </c>
      <c r="E30" s="105"/>
      <c r="F30" s="105">
        <f t="shared" si="4"/>
        <v>3385.8199999999997</v>
      </c>
      <c r="G30" s="105">
        <f t="shared" si="4"/>
        <v>2127.509</v>
      </c>
      <c r="H30" s="105">
        <f t="shared" si="4"/>
        <v>1258.3110000000001</v>
      </c>
      <c r="I30" s="105"/>
      <c r="J30" s="105">
        <f t="shared" si="4"/>
        <v>509.96199999999999</v>
      </c>
      <c r="K30" s="105">
        <f t="shared" si="4"/>
        <v>34.118000000000002</v>
      </c>
      <c r="L30" s="105">
        <f t="shared" si="4"/>
        <v>475.84399999999999</v>
      </c>
      <c r="M30" s="105"/>
      <c r="N30" s="105">
        <f t="shared" si="4"/>
        <v>20951.314000000002</v>
      </c>
      <c r="O30" s="105">
        <f t="shared" si="4"/>
        <v>16669.792999999998</v>
      </c>
      <c r="P30" s="105">
        <f t="shared" si="4"/>
        <v>4281.5209999999997</v>
      </c>
      <c r="R30" s="58">
        <f t="shared" si="1"/>
        <v>0.73569011184267885</v>
      </c>
      <c r="S30" s="58">
        <f t="shared" si="2"/>
        <v>0.51118805241884191</v>
      </c>
      <c r="T30" s="59"/>
      <c r="U30" s="57" t="s">
        <v>63</v>
      </c>
      <c r="V30" s="57" t="s">
        <v>63</v>
      </c>
    </row>
    <row r="31" spans="1:22">
      <c r="A31" s="24"/>
      <c r="B31" s="114"/>
      <c r="C31" s="114"/>
      <c r="D31" s="114"/>
      <c r="E31" s="114"/>
      <c r="F31" s="114"/>
      <c r="G31" s="114"/>
      <c r="H31" s="114"/>
      <c r="I31" s="114"/>
      <c r="J31" s="114"/>
      <c r="K31" s="114"/>
      <c r="L31" s="114"/>
      <c r="M31" s="114"/>
      <c r="N31" s="114"/>
      <c r="O31" s="114"/>
      <c r="P31" s="114"/>
      <c r="R31" s="58"/>
      <c r="S31" s="58"/>
      <c r="T31" s="59"/>
      <c r="U31" s="57"/>
      <c r="V31" s="57"/>
    </row>
    <row r="32" spans="1:22">
      <c r="A32" s="117" t="s">
        <v>123</v>
      </c>
      <c r="B32" s="118">
        <v>14209.955999999998</v>
      </c>
      <c r="C32" s="118">
        <v>11641.391000000001</v>
      </c>
      <c r="D32" s="118">
        <v>2568.5649999999996</v>
      </c>
      <c r="E32" s="118">
        <v>0</v>
      </c>
      <c r="F32" s="118">
        <v>2484.6539999999995</v>
      </c>
      <c r="G32" s="118">
        <v>1640.1890000000001</v>
      </c>
      <c r="H32" s="118">
        <v>844.46500000000003</v>
      </c>
      <c r="I32" s="118">
        <v>0</v>
      </c>
      <c r="J32" s="118">
        <v>367.80499999999995</v>
      </c>
      <c r="K32" s="118">
        <v>34.118000000000002</v>
      </c>
      <c r="L32" s="118">
        <v>333.68700000000001</v>
      </c>
      <c r="M32" s="118">
        <v>0</v>
      </c>
      <c r="N32" s="118">
        <v>17062.415000000001</v>
      </c>
      <c r="O32" s="118">
        <v>13315.697999999999</v>
      </c>
      <c r="P32" s="118">
        <v>3746.717000000001</v>
      </c>
      <c r="Q32" s="119"/>
      <c r="R32" s="120"/>
      <c r="S32" s="120"/>
      <c r="T32" s="121"/>
      <c r="U32" s="122"/>
      <c r="V32" s="122"/>
    </row>
    <row r="33" spans="1:23">
      <c r="A33" s="117" t="s">
        <v>124</v>
      </c>
      <c r="B33" s="118">
        <v>11953.048000000003</v>
      </c>
      <c r="C33" s="118">
        <v>13065.081999999999</v>
      </c>
      <c r="D33" s="118">
        <v>-1112.0339999999997</v>
      </c>
      <c r="E33" s="118">
        <v>0</v>
      </c>
      <c r="F33" s="118">
        <v>3464.7289999999994</v>
      </c>
      <c r="G33" s="118">
        <v>1831.7480000000003</v>
      </c>
      <c r="H33" s="118">
        <v>1632.9809999999998</v>
      </c>
      <c r="I33" s="118">
        <v>0</v>
      </c>
      <c r="J33" s="118">
        <v>581.71699999999998</v>
      </c>
      <c r="K33" s="118">
        <v>29.649000000000001</v>
      </c>
      <c r="L33" s="118">
        <v>552.06799999999998</v>
      </c>
      <c r="M33" s="118">
        <v>0</v>
      </c>
      <c r="N33" s="118">
        <v>15999.493999999999</v>
      </c>
      <c r="O33" s="118">
        <v>14926.478999999999</v>
      </c>
      <c r="P33" s="118">
        <v>1073.0150000000001</v>
      </c>
      <c r="Q33" s="119"/>
      <c r="R33" s="120">
        <f t="shared" ref="R33" si="5">N33/N32-1</f>
        <v>-6.2296046603016131E-2</v>
      </c>
      <c r="S33" s="120">
        <f t="shared" ref="S33" si="6">O33/O32-1</f>
        <v>0.120968574084513</v>
      </c>
      <c r="T33" s="121"/>
      <c r="U33" s="122" t="s">
        <v>63</v>
      </c>
      <c r="V33" s="122" t="s">
        <v>63</v>
      </c>
    </row>
    <row r="34" spans="1:23">
      <c r="A34" s="24"/>
      <c r="B34" s="33"/>
      <c r="C34" s="33"/>
      <c r="D34" s="33"/>
      <c r="E34" s="33"/>
      <c r="F34" s="33"/>
      <c r="G34" s="33"/>
      <c r="H34" s="33"/>
      <c r="I34" s="33"/>
      <c r="J34" s="33"/>
      <c r="K34" s="33"/>
      <c r="L34" s="33"/>
      <c r="M34" s="33"/>
      <c r="N34" s="33"/>
      <c r="O34" s="33"/>
      <c r="P34" s="33"/>
      <c r="R34" s="21"/>
      <c r="S34" s="21"/>
      <c r="T34" s="21"/>
      <c r="U34" s="21"/>
      <c r="V34" s="21"/>
      <c r="W34" s="57"/>
    </row>
    <row r="35" spans="1:23">
      <c r="A35" s="24" t="s">
        <v>47</v>
      </c>
      <c r="B35" s="44">
        <v>2361.0150000000003</v>
      </c>
      <c r="C35" s="44">
        <v>2220.9719999999998</v>
      </c>
      <c r="D35" s="44">
        <v>140.04300000000012</v>
      </c>
      <c r="E35" s="44"/>
      <c r="F35" s="44">
        <v>516.08000000000004</v>
      </c>
      <c r="G35" s="44">
        <v>379.72299999999996</v>
      </c>
      <c r="H35" s="44">
        <v>136.357</v>
      </c>
      <c r="I35" s="44"/>
      <c r="J35" s="44">
        <v>63.954999999999998</v>
      </c>
      <c r="K35" s="44">
        <v>13.090999999999999</v>
      </c>
      <c r="L35" s="44">
        <v>50.863999999999997</v>
      </c>
      <c r="M35" s="44"/>
      <c r="N35" s="44">
        <v>2941.05</v>
      </c>
      <c r="O35" s="44">
        <v>2613.7860000000001</v>
      </c>
      <c r="P35" s="44">
        <v>327.26400000000012</v>
      </c>
      <c r="R35" s="57" t="s">
        <v>63</v>
      </c>
      <c r="S35" s="57" t="s">
        <v>63</v>
      </c>
      <c r="T35" s="59"/>
      <c r="U35" s="57" t="s">
        <v>63</v>
      </c>
      <c r="V35" s="57" t="s">
        <v>63</v>
      </c>
      <c r="W35" s="57"/>
    </row>
    <row r="36" spans="1:23">
      <c r="A36" s="24" t="s">
        <v>48</v>
      </c>
      <c r="B36" s="44">
        <v>2132.8850000000002</v>
      </c>
      <c r="C36" s="44">
        <v>2361.9870000000001</v>
      </c>
      <c r="D36" s="44">
        <v>-229.10200000000009</v>
      </c>
      <c r="E36" s="44"/>
      <c r="F36" s="44">
        <v>665.99400000000003</v>
      </c>
      <c r="G36" s="44">
        <v>521.779</v>
      </c>
      <c r="H36" s="44">
        <v>144.21500000000003</v>
      </c>
      <c r="I36" s="44"/>
      <c r="J36" s="44">
        <v>57.474000000000004</v>
      </c>
      <c r="K36" s="44">
        <v>0</v>
      </c>
      <c r="L36" s="44">
        <v>57.474000000000004</v>
      </c>
      <c r="M36" s="44"/>
      <c r="N36" s="44">
        <v>2856.3529999999996</v>
      </c>
      <c r="O36" s="44">
        <v>2883.7660000000001</v>
      </c>
      <c r="P36" s="44">
        <v>-27.413000000000061</v>
      </c>
      <c r="R36" s="57" t="s">
        <v>63</v>
      </c>
      <c r="S36" s="57" t="s">
        <v>63</v>
      </c>
      <c r="T36" s="59"/>
      <c r="U36" s="104">
        <f>N36/N35-1</f>
        <v>-2.8798218323388136E-2</v>
      </c>
      <c r="V36" s="104">
        <f>O36/O35-1</f>
        <v>0.10329078203035746</v>
      </c>
      <c r="W36" s="57"/>
    </row>
    <row r="37" spans="1:23">
      <c r="A37" s="24" t="s">
        <v>49</v>
      </c>
      <c r="B37" s="44">
        <v>2235.933</v>
      </c>
      <c r="C37" s="44">
        <v>2109.9090000000001</v>
      </c>
      <c r="D37" s="44">
        <v>126.02400000000011</v>
      </c>
      <c r="E37" s="44"/>
      <c r="F37" s="44">
        <v>805.88400000000001</v>
      </c>
      <c r="G37" s="44">
        <v>573.63599999999997</v>
      </c>
      <c r="H37" s="44">
        <v>232.24800000000005</v>
      </c>
      <c r="I37" s="44"/>
      <c r="J37" s="44">
        <v>70.533000000000001</v>
      </c>
      <c r="K37" s="44">
        <v>18.940999999999999</v>
      </c>
      <c r="L37" s="44">
        <v>51.591999999999999</v>
      </c>
      <c r="M37" s="44"/>
      <c r="N37" s="44">
        <v>3112.35</v>
      </c>
      <c r="O37" s="44">
        <v>2702.4859999999999</v>
      </c>
      <c r="P37" s="44">
        <v>409.86400000000015</v>
      </c>
      <c r="R37" s="57" t="s">
        <v>63</v>
      </c>
      <c r="S37" s="57" t="s">
        <v>63</v>
      </c>
      <c r="T37" s="59"/>
      <c r="U37" s="104">
        <f t="shared" ref="U37:U42" si="7">N37/N36-1</f>
        <v>8.9623726479185262E-2</v>
      </c>
      <c r="V37" s="104">
        <f t="shared" ref="V37:V42" si="8">O37/O36-1</f>
        <v>-6.2862243330422896E-2</v>
      </c>
      <c r="W37" s="57"/>
    </row>
    <row r="38" spans="1:23">
      <c r="A38" s="24" t="s">
        <v>50</v>
      </c>
      <c r="B38" s="44">
        <v>2405.6409999999996</v>
      </c>
      <c r="C38" s="44">
        <v>2365.7349999999997</v>
      </c>
      <c r="D38" s="44">
        <v>39.906000000000063</v>
      </c>
      <c r="E38" s="44"/>
      <c r="F38" s="44">
        <v>695.49699999999996</v>
      </c>
      <c r="G38" s="44">
        <v>465.14599999999996</v>
      </c>
      <c r="H38" s="44">
        <v>230.351</v>
      </c>
      <c r="I38" s="44"/>
      <c r="J38" s="44">
        <v>59.993000000000002</v>
      </c>
      <c r="K38" s="44">
        <v>0</v>
      </c>
      <c r="L38" s="44">
        <v>59.993000000000002</v>
      </c>
      <c r="M38" s="44"/>
      <c r="N38" s="44">
        <v>3161.1309999999999</v>
      </c>
      <c r="O38" s="44">
        <v>2830.8809999999999</v>
      </c>
      <c r="P38" s="44">
        <v>330.25000000000006</v>
      </c>
      <c r="R38" s="57" t="s">
        <v>63</v>
      </c>
      <c r="S38" s="57" t="s">
        <v>63</v>
      </c>
      <c r="T38" s="59"/>
      <c r="U38" s="104">
        <f t="shared" si="7"/>
        <v>1.5673365784696358E-2</v>
      </c>
      <c r="V38" s="104">
        <f t="shared" si="8"/>
        <v>4.7509959348540631E-2</v>
      </c>
      <c r="W38" s="58"/>
    </row>
    <row r="39" spans="1:23">
      <c r="A39" s="24" t="s">
        <v>51</v>
      </c>
      <c r="B39" s="44">
        <v>2535.5659999999998</v>
      </c>
      <c r="C39" s="44">
        <v>2294.991</v>
      </c>
      <c r="D39" s="44">
        <v>240.57500000000005</v>
      </c>
      <c r="E39" s="44"/>
      <c r="F39" s="44">
        <v>690.01199999999994</v>
      </c>
      <c r="G39" s="44">
        <v>512.04300000000001</v>
      </c>
      <c r="H39" s="44">
        <v>177.96899999999999</v>
      </c>
      <c r="I39" s="44"/>
      <c r="J39" s="44">
        <v>67.977000000000004</v>
      </c>
      <c r="K39" s="44">
        <v>9.4770000000000003</v>
      </c>
      <c r="L39" s="44">
        <v>58.5</v>
      </c>
      <c r="M39" s="44"/>
      <c r="N39" s="44">
        <v>3293.5550000000003</v>
      </c>
      <c r="O39" s="44">
        <v>2816.511</v>
      </c>
      <c r="P39" s="44">
        <v>477.0440000000001</v>
      </c>
      <c r="R39" s="58">
        <f>N39/N35-1</f>
        <v>0.11985685384471534</v>
      </c>
      <c r="S39" s="58">
        <f>O39/O35-1</f>
        <v>7.7559907352782398E-2</v>
      </c>
      <c r="T39" s="59"/>
      <c r="U39" s="104">
        <f t="shared" si="7"/>
        <v>4.1891335727624268E-2</v>
      </c>
      <c r="V39" s="104">
        <f t="shared" si="8"/>
        <v>-5.0761582701639441E-3</v>
      </c>
      <c r="W39" s="58"/>
    </row>
    <row r="40" spans="1:23">
      <c r="A40" s="24" t="s">
        <v>52</v>
      </c>
      <c r="B40" s="44">
        <v>6104.4440000000004</v>
      </c>
      <c r="C40" s="44">
        <v>3682.2580000000003</v>
      </c>
      <c r="D40" s="44">
        <v>2422.1859999999997</v>
      </c>
      <c r="E40" s="44"/>
      <c r="F40" s="44">
        <v>786.90300000000002</v>
      </c>
      <c r="G40" s="44">
        <v>559.89</v>
      </c>
      <c r="H40" s="44">
        <v>227.01300000000003</v>
      </c>
      <c r="I40" s="44"/>
      <c r="J40" s="44">
        <v>111.386</v>
      </c>
      <c r="K40" s="44">
        <v>7.5819999999999999</v>
      </c>
      <c r="L40" s="44">
        <v>103.804</v>
      </c>
      <c r="M40" s="44"/>
      <c r="N40" s="44">
        <v>7002.7330000000002</v>
      </c>
      <c r="O40" s="44">
        <v>4249.7299999999996</v>
      </c>
      <c r="P40" s="44">
        <v>2753.0029999999997</v>
      </c>
      <c r="R40" s="58">
        <f t="shared" ref="R40:S40" si="9">N40/N36-1</f>
        <v>1.451634304303425</v>
      </c>
      <c r="S40" s="58">
        <f t="shared" si="9"/>
        <v>0.47367366145519418</v>
      </c>
      <c r="T40" s="59"/>
      <c r="U40" s="104">
        <f t="shared" si="7"/>
        <v>1.126192822041836</v>
      </c>
      <c r="V40" s="104">
        <f>O40/O39-1</f>
        <v>0.50886327090503092</v>
      </c>
      <c r="W40" s="58"/>
    </row>
    <row r="41" spans="1:23">
      <c r="A41" s="24" t="s">
        <v>53</v>
      </c>
      <c r="B41" s="44">
        <v>4142.5030000000006</v>
      </c>
      <c r="C41" s="44">
        <v>4193.2209999999995</v>
      </c>
      <c r="D41" s="44">
        <v>-50.717999999999847</v>
      </c>
      <c r="E41" s="44"/>
      <c r="F41" s="44">
        <v>901.30700000000002</v>
      </c>
      <c r="G41" s="44">
        <v>544.26</v>
      </c>
      <c r="H41" s="44">
        <v>357.04700000000003</v>
      </c>
      <c r="I41" s="44"/>
      <c r="J41" s="44">
        <v>164.79899999999998</v>
      </c>
      <c r="K41" s="44">
        <v>17.059000000000001</v>
      </c>
      <c r="L41" s="44">
        <v>147.73999999999998</v>
      </c>
      <c r="M41" s="44"/>
      <c r="N41" s="44">
        <v>5208.6089999999995</v>
      </c>
      <c r="O41" s="44">
        <v>4754.54</v>
      </c>
      <c r="P41" s="44">
        <v>454.06900000000013</v>
      </c>
      <c r="R41" s="58">
        <f t="shared" ref="R41:S41" si="10">N41/N37-1</f>
        <v>0.67352932671454036</v>
      </c>
      <c r="S41" s="58">
        <f t="shared" si="10"/>
        <v>0.75932086234674312</v>
      </c>
      <c r="U41" s="104">
        <f t="shared" si="7"/>
        <v>-0.25620339944418857</v>
      </c>
      <c r="V41" s="104">
        <f t="shared" si="8"/>
        <v>0.11878636995762104</v>
      </c>
      <c r="W41" s="58"/>
    </row>
    <row r="42" spans="1:23">
      <c r="A42" s="24" t="s">
        <v>54</v>
      </c>
      <c r="B42" s="44">
        <v>4273.0190000000002</v>
      </c>
      <c r="C42" s="44">
        <v>4337.6959999999999</v>
      </c>
      <c r="D42" s="44">
        <v>-64.676999999999907</v>
      </c>
      <c r="E42" s="44"/>
      <c r="F42" s="44">
        <v>1007.598</v>
      </c>
      <c r="G42" s="44">
        <v>511.31599999999997</v>
      </c>
      <c r="H42" s="44">
        <v>496.28200000000004</v>
      </c>
      <c r="I42" s="44"/>
      <c r="J42" s="44">
        <v>165.8</v>
      </c>
      <c r="K42" s="44">
        <v>0</v>
      </c>
      <c r="L42" s="44">
        <v>165.8</v>
      </c>
      <c r="M42" s="44"/>
      <c r="N42" s="44">
        <v>5446.4170000000004</v>
      </c>
      <c r="O42" s="44">
        <v>4849.0119999999997</v>
      </c>
      <c r="P42" s="44">
        <v>597.40500000000009</v>
      </c>
      <c r="R42" s="58">
        <f t="shared" ref="R42:S42" si="11">N42/N38-1</f>
        <v>0.72293302618588107</v>
      </c>
      <c r="S42" s="58">
        <f t="shared" si="11"/>
        <v>0.71289856408658636</v>
      </c>
      <c r="U42" s="104">
        <f t="shared" si="7"/>
        <v>4.5656719481151464E-2</v>
      </c>
      <c r="V42" s="104">
        <f t="shared" si="8"/>
        <v>1.9869850711109693E-2</v>
      </c>
      <c r="W42" s="60"/>
    </row>
    <row r="43" spans="1:23">
      <c r="A43" s="24" t="s">
        <v>55</v>
      </c>
      <c r="B43" s="33">
        <v>3610.5390000000007</v>
      </c>
      <c r="C43" s="33">
        <v>3905.64</v>
      </c>
      <c r="D43" s="33">
        <v>-295.10099999999966</v>
      </c>
      <c r="E43" s="33"/>
      <c r="F43" s="33">
        <v>1102.8589999999999</v>
      </c>
      <c r="G43" s="33">
        <v>583.09100000000001</v>
      </c>
      <c r="H43" s="33">
        <v>519.76800000000003</v>
      </c>
      <c r="I43" s="33"/>
      <c r="J43" s="33">
        <v>186.09199999999998</v>
      </c>
      <c r="K43" s="33">
        <v>10.076000000000001</v>
      </c>
      <c r="L43" s="33">
        <v>176.01600000000002</v>
      </c>
      <c r="M43" s="33"/>
      <c r="N43" s="33">
        <v>4899.49</v>
      </c>
      <c r="O43" s="33">
        <v>4498.8069999999998</v>
      </c>
      <c r="P43" s="33">
        <v>400.68300000000033</v>
      </c>
      <c r="R43" s="58">
        <f t="shared" ref="R43" si="12">N43/N39-1</f>
        <v>0.48759926583888813</v>
      </c>
      <c r="S43" s="58">
        <f t="shared" ref="S43" si="13">O43/O39-1</f>
        <v>0.5972978624972527</v>
      </c>
      <c r="U43" s="104">
        <f t="shared" ref="U43" si="14">N43/N42-1</f>
        <v>-0.10041959695704539</v>
      </c>
      <c r="V43" s="104">
        <f t="shared" ref="V43" si="15">O43/O42-1</f>
        <v>-7.2221928920778056E-2</v>
      </c>
      <c r="W43" s="60"/>
    </row>
    <row r="44" spans="1:23">
      <c r="A44" s="24" t="s">
        <v>56</v>
      </c>
      <c r="B44" s="33">
        <v>3807.5309999999999</v>
      </c>
      <c r="C44" s="33">
        <v>4201.4780000000001</v>
      </c>
      <c r="D44" s="33">
        <v>-393.94699999999989</v>
      </c>
      <c r="E44" s="33"/>
      <c r="F44" s="33">
        <v>1152.538</v>
      </c>
      <c r="G44" s="33">
        <v>613.101</v>
      </c>
      <c r="H44" s="33">
        <v>539.43700000000013</v>
      </c>
      <c r="I44" s="33"/>
      <c r="J44" s="33">
        <v>183.68200000000002</v>
      </c>
      <c r="K44" s="33">
        <v>10.067</v>
      </c>
      <c r="L44" s="33">
        <v>173.61500000000001</v>
      </c>
      <c r="M44" s="33"/>
      <c r="N44" s="33">
        <v>5143.7510000000002</v>
      </c>
      <c r="O44" s="33">
        <v>4824.6460000000006</v>
      </c>
      <c r="P44" s="33">
        <v>319.10500000000019</v>
      </c>
      <c r="R44" s="58">
        <f t="shared" ref="R44" si="16">N44/N40-1</f>
        <v>-0.26546521193939565</v>
      </c>
      <c r="S44" s="58">
        <f t="shared" ref="S44" si="17">O44/O40-1</f>
        <v>0.13528294738724611</v>
      </c>
      <c r="U44" s="104">
        <f t="shared" ref="U44" si="18">N44/N43-1</f>
        <v>4.9854372597964325E-2</v>
      </c>
      <c r="V44" s="104">
        <f t="shared" ref="V44" si="19">O44/O43-1</f>
        <v>7.2427868099254056E-2</v>
      </c>
      <c r="W44" s="60"/>
    </row>
    <row r="45" spans="1:23">
      <c r="A45" s="24" t="s">
        <v>57</v>
      </c>
      <c r="B45" s="33">
        <v>3433.6090000000004</v>
      </c>
      <c r="C45" s="33">
        <v>3994.5830000000001</v>
      </c>
      <c r="D45" s="33">
        <v>-560.97400000000016</v>
      </c>
      <c r="E45" s="33"/>
      <c r="F45" s="33">
        <v>1087.1089999999999</v>
      </c>
      <c r="G45" s="33">
        <v>599.55600000000004</v>
      </c>
      <c r="H45" s="33">
        <v>487.55299999999988</v>
      </c>
      <c r="I45" s="33"/>
      <c r="J45" s="33">
        <v>186.13800000000001</v>
      </c>
      <c r="K45" s="33">
        <v>9.5060000000000002</v>
      </c>
      <c r="L45" s="33">
        <v>176.63200000000001</v>
      </c>
      <c r="M45" s="33"/>
      <c r="N45" s="33">
        <v>4706.8559999999998</v>
      </c>
      <c r="O45" s="33">
        <v>4603.6450000000004</v>
      </c>
      <c r="P45" s="33">
        <v>103.21099999999976</v>
      </c>
      <c r="R45" s="58">
        <f t="shared" ref="R45" si="20">N45/N41-1</f>
        <v>-9.6331477367565865E-2</v>
      </c>
      <c r="S45" s="58">
        <f t="shared" ref="S45" si="21">O45/O41-1</f>
        <v>-3.1737034497553829E-2</v>
      </c>
      <c r="U45" s="104">
        <f t="shared" ref="U45" si="22">N45/N44-1</f>
        <v>-8.4937043025605341E-2</v>
      </c>
      <c r="V45" s="104">
        <f t="shared" ref="V45" si="23">O45/O44-1</f>
        <v>-4.5806676800743573E-2</v>
      </c>
      <c r="W45" s="60"/>
    </row>
    <row r="46" spans="1:23">
      <c r="A46" s="24" t="s">
        <v>58</v>
      </c>
      <c r="B46" s="33"/>
      <c r="C46" s="33"/>
      <c r="D46" s="33"/>
      <c r="E46" s="33"/>
      <c r="F46" s="33"/>
      <c r="G46" s="33"/>
      <c r="H46" s="33"/>
      <c r="I46" s="33"/>
      <c r="J46" s="33"/>
      <c r="K46" s="33"/>
      <c r="L46" s="33"/>
      <c r="M46" s="33"/>
      <c r="N46" s="33"/>
      <c r="O46" s="33"/>
      <c r="P46" s="33"/>
      <c r="R46" s="21"/>
      <c r="S46" s="21"/>
      <c r="T46" s="21"/>
      <c r="U46" s="21"/>
      <c r="V46" s="21"/>
      <c r="W46" s="60"/>
    </row>
    <row r="47" spans="1:23">
      <c r="A47" s="25"/>
      <c r="B47" s="33"/>
      <c r="C47" s="33"/>
      <c r="D47" s="33"/>
      <c r="E47" s="33"/>
      <c r="F47" s="33"/>
      <c r="G47" s="33"/>
      <c r="H47" s="33"/>
      <c r="I47" s="33"/>
      <c r="J47" s="33"/>
      <c r="K47" s="33"/>
      <c r="L47" s="33"/>
      <c r="M47" s="33"/>
      <c r="N47" s="33"/>
      <c r="O47" s="33"/>
      <c r="P47" s="33"/>
      <c r="R47" s="21"/>
      <c r="S47" s="21"/>
      <c r="T47" s="21"/>
      <c r="U47" s="21"/>
      <c r="V47" s="21"/>
    </row>
    <row r="48" spans="1:23">
      <c r="A48" s="26">
        <v>43496</v>
      </c>
      <c r="B48" s="33">
        <v>799.04600000000005</v>
      </c>
      <c r="C48" s="33">
        <v>839.97299999999996</v>
      </c>
      <c r="D48" s="33">
        <v>-40.926999999999907</v>
      </c>
      <c r="E48" s="33"/>
      <c r="F48" s="33">
        <v>207.99600000000001</v>
      </c>
      <c r="G48" s="33">
        <v>177.054</v>
      </c>
      <c r="H48" s="33">
        <v>30.942000000000007</v>
      </c>
      <c r="I48" s="33"/>
      <c r="J48" s="33">
        <v>15.994999999999999</v>
      </c>
      <c r="K48" s="33">
        <v>0</v>
      </c>
      <c r="L48" s="33">
        <v>15.994999999999999</v>
      </c>
      <c r="M48" s="33"/>
      <c r="N48" s="33">
        <v>1023.037</v>
      </c>
      <c r="O48" s="33">
        <v>1017.0269999999999</v>
      </c>
      <c r="P48" s="33">
        <v>6.0100000000000993</v>
      </c>
      <c r="R48" s="57" t="s">
        <v>63</v>
      </c>
      <c r="S48" s="57" t="s">
        <v>63</v>
      </c>
      <c r="U48" s="57" t="s">
        <v>63</v>
      </c>
      <c r="V48" s="57" t="s">
        <v>63</v>
      </c>
    </row>
    <row r="49" spans="1:22">
      <c r="A49" s="26">
        <v>43524</v>
      </c>
      <c r="B49" s="33">
        <v>754.98800000000006</v>
      </c>
      <c r="C49" s="33">
        <v>658.01099999999997</v>
      </c>
      <c r="D49" s="33">
        <v>96.977000000000089</v>
      </c>
      <c r="E49" s="33"/>
      <c r="F49" s="33">
        <v>217.08500000000001</v>
      </c>
      <c r="G49" s="33">
        <v>178.66800000000001</v>
      </c>
      <c r="H49" s="33">
        <v>38.417000000000002</v>
      </c>
      <c r="I49" s="33"/>
      <c r="J49" s="33">
        <v>31.96</v>
      </c>
      <c r="K49" s="33">
        <v>13.090999999999999</v>
      </c>
      <c r="L49" s="33">
        <v>18.869</v>
      </c>
      <c r="M49" s="33"/>
      <c r="N49" s="33">
        <v>1004.0330000000001</v>
      </c>
      <c r="O49" s="33">
        <v>849.77</v>
      </c>
      <c r="P49" s="33">
        <v>154.26300000000009</v>
      </c>
      <c r="R49" s="57" t="s">
        <v>63</v>
      </c>
      <c r="S49" s="57" t="s">
        <v>63</v>
      </c>
      <c r="U49" s="58">
        <f>N49/N48-1</f>
        <v>-1.8576063231339535E-2</v>
      </c>
      <c r="V49" s="58">
        <f>O49/O48-1</f>
        <v>-0.16445679416573988</v>
      </c>
    </row>
    <row r="50" spans="1:22">
      <c r="A50" s="26">
        <v>43555</v>
      </c>
      <c r="B50" s="33">
        <v>806.98099999999999</v>
      </c>
      <c r="C50" s="33">
        <v>722.98800000000006</v>
      </c>
      <c r="D50" s="33">
        <v>83.992999999999938</v>
      </c>
      <c r="E50" s="33"/>
      <c r="F50" s="33">
        <v>90.998999999999995</v>
      </c>
      <c r="G50" s="33">
        <v>24.001000000000001</v>
      </c>
      <c r="H50" s="33">
        <v>66.99799999999999</v>
      </c>
      <c r="I50" s="33"/>
      <c r="J50" s="33">
        <v>16</v>
      </c>
      <c r="K50" s="33">
        <v>0</v>
      </c>
      <c r="L50" s="33">
        <v>16</v>
      </c>
      <c r="M50" s="33"/>
      <c r="N50" s="33">
        <v>913.98</v>
      </c>
      <c r="O50" s="33">
        <v>746.98900000000003</v>
      </c>
      <c r="P50" s="33">
        <v>166.99099999999993</v>
      </c>
      <c r="R50" s="57" t="s">
        <v>63</v>
      </c>
      <c r="S50" s="57" t="s">
        <v>63</v>
      </c>
      <c r="U50" s="58">
        <f t="shared" ref="U50:U72" si="24">N50/N49-1</f>
        <v>-8.9691275087571909E-2</v>
      </c>
      <c r="V50" s="58">
        <f t="shared" ref="V50:V72" si="25">O50/O49-1</f>
        <v>-0.12095155159631421</v>
      </c>
    </row>
    <row r="51" spans="1:22">
      <c r="A51" s="26">
        <v>43585</v>
      </c>
      <c r="B51" s="33">
        <v>768.97199999999998</v>
      </c>
      <c r="C51" s="33">
        <v>865.01400000000001</v>
      </c>
      <c r="D51" s="33">
        <v>-96.04200000000003</v>
      </c>
      <c r="E51" s="33"/>
      <c r="F51" s="33">
        <v>326.91800000000001</v>
      </c>
      <c r="G51" s="33">
        <v>310.77499999999998</v>
      </c>
      <c r="H51" s="33">
        <v>16.143000000000029</v>
      </c>
      <c r="I51" s="33"/>
      <c r="J51" s="33">
        <v>16.001999999999999</v>
      </c>
      <c r="K51" s="33">
        <v>0</v>
      </c>
      <c r="L51" s="33">
        <v>16.001999999999999</v>
      </c>
      <c r="M51" s="33"/>
      <c r="N51" s="33">
        <v>1111.8919999999998</v>
      </c>
      <c r="O51" s="33">
        <v>1175.789</v>
      </c>
      <c r="P51" s="33">
        <v>-63.897000000000006</v>
      </c>
      <c r="R51" s="57" t="s">
        <v>63</v>
      </c>
      <c r="S51" s="57" t="s">
        <v>63</v>
      </c>
      <c r="U51" s="58">
        <f t="shared" si="24"/>
        <v>0.21653865511280324</v>
      </c>
      <c r="V51" s="58">
        <f t="shared" si="25"/>
        <v>0.57403790417261824</v>
      </c>
    </row>
    <row r="52" spans="1:22">
      <c r="A52" s="26">
        <v>43616</v>
      </c>
      <c r="B52" s="33">
        <v>749.93</v>
      </c>
      <c r="C52" s="33">
        <v>779.97699999999998</v>
      </c>
      <c r="D52" s="33">
        <v>-30.047000000000025</v>
      </c>
      <c r="E52" s="33"/>
      <c r="F52" s="33">
        <v>244.05199999999999</v>
      </c>
      <c r="G52" s="33">
        <v>187.00399999999999</v>
      </c>
      <c r="H52" s="33">
        <v>57.048000000000002</v>
      </c>
      <c r="I52" s="33"/>
      <c r="J52" s="33">
        <v>25.472000000000001</v>
      </c>
      <c r="K52" s="33">
        <v>0</v>
      </c>
      <c r="L52" s="33">
        <v>25.472000000000001</v>
      </c>
      <c r="M52" s="33"/>
      <c r="N52" s="33">
        <v>1019.454</v>
      </c>
      <c r="O52" s="33">
        <v>966.98099999999999</v>
      </c>
      <c r="P52" s="33">
        <v>52.472999999999978</v>
      </c>
      <c r="R52" s="57" t="s">
        <v>63</v>
      </c>
      <c r="S52" s="57" t="s">
        <v>63</v>
      </c>
      <c r="U52" s="58">
        <f t="shared" si="24"/>
        <v>-8.3135772179312228E-2</v>
      </c>
      <c r="V52" s="58">
        <f t="shared" si="25"/>
        <v>-0.17758968658492302</v>
      </c>
    </row>
    <row r="53" spans="1:22">
      <c r="A53" s="26">
        <v>43646</v>
      </c>
      <c r="B53" s="33">
        <v>613.98299999999995</v>
      </c>
      <c r="C53" s="33">
        <v>716.99599999999998</v>
      </c>
      <c r="D53" s="33">
        <v>-103.01300000000003</v>
      </c>
      <c r="E53" s="33"/>
      <c r="F53" s="33">
        <v>95.024000000000001</v>
      </c>
      <c r="G53" s="33">
        <v>24</v>
      </c>
      <c r="H53" s="33">
        <v>71.024000000000001</v>
      </c>
      <c r="I53" s="33"/>
      <c r="J53" s="33">
        <v>16</v>
      </c>
      <c r="K53" s="33">
        <v>0</v>
      </c>
      <c r="L53" s="33">
        <v>16</v>
      </c>
      <c r="M53" s="33"/>
      <c r="N53" s="33">
        <v>725.00699999999995</v>
      </c>
      <c r="O53" s="33">
        <v>740.99599999999998</v>
      </c>
      <c r="P53" s="33">
        <v>-15.989000000000033</v>
      </c>
      <c r="R53" s="57" t="s">
        <v>63</v>
      </c>
      <c r="S53" s="57" t="s">
        <v>63</v>
      </c>
      <c r="U53" s="58">
        <f t="shared" si="24"/>
        <v>-0.28882813741473379</v>
      </c>
      <c r="V53" s="58">
        <f t="shared" si="25"/>
        <v>-0.23370159289582737</v>
      </c>
    </row>
    <row r="54" spans="1:22">
      <c r="A54" s="26">
        <v>43677</v>
      </c>
      <c r="B54" s="33">
        <v>673.94500000000005</v>
      </c>
      <c r="C54" s="33">
        <v>718.98199999999997</v>
      </c>
      <c r="D54" s="33">
        <v>-45.036999999999921</v>
      </c>
      <c r="E54" s="33"/>
      <c r="F54" s="33">
        <v>334.81400000000002</v>
      </c>
      <c r="G54" s="33">
        <v>272.375</v>
      </c>
      <c r="H54" s="33">
        <v>62.439000000000021</v>
      </c>
      <c r="I54" s="33"/>
      <c r="J54" s="33">
        <v>16.135999999999999</v>
      </c>
      <c r="K54" s="33">
        <v>0</v>
      </c>
      <c r="L54" s="33">
        <v>16.135999999999999</v>
      </c>
      <c r="M54" s="33"/>
      <c r="N54" s="33">
        <v>1024.895</v>
      </c>
      <c r="O54" s="33">
        <v>991.35699999999997</v>
      </c>
      <c r="P54" s="33">
        <v>33.538000000000096</v>
      </c>
      <c r="R54" s="57" t="s">
        <v>63</v>
      </c>
      <c r="S54" s="57" t="s">
        <v>63</v>
      </c>
      <c r="U54" s="58">
        <f t="shared" si="24"/>
        <v>0.41363462697601538</v>
      </c>
      <c r="V54" s="58">
        <f t="shared" si="25"/>
        <v>0.33787091968107785</v>
      </c>
    </row>
    <row r="55" spans="1:22">
      <c r="A55" s="26">
        <v>43708</v>
      </c>
      <c r="B55" s="33">
        <v>820.97900000000004</v>
      </c>
      <c r="C55" s="33">
        <v>694.96100000000001</v>
      </c>
      <c r="D55" s="33">
        <v>126.01800000000003</v>
      </c>
      <c r="E55" s="33"/>
      <c r="F55" s="33">
        <v>125.41200000000001</v>
      </c>
      <c r="G55" s="33">
        <v>93.210999999999999</v>
      </c>
      <c r="H55" s="33">
        <v>32.201000000000008</v>
      </c>
      <c r="I55" s="33"/>
      <c r="J55" s="33">
        <v>38.399000000000001</v>
      </c>
      <c r="K55" s="33">
        <v>18.940999999999999</v>
      </c>
      <c r="L55" s="33">
        <v>19.458000000000002</v>
      </c>
      <c r="M55" s="33"/>
      <c r="N55" s="33">
        <v>984.79000000000008</v>
      </c>
      <c r="O55" s="33">
        <v>807.11300000000006</v>
      </c>
      <c r="P55" s="33">
        <v>177.67700000000005</v>
      </c>
      <c r="R55" s="57" t="s">
        <v>63</v>
      </c>
      <c r="S55" s="57" t="s">
        <v>63</v>
      </c>
      <c r="U55" s="58">
        <f t="shared" si="24"/>
        <v>-3.9130837793139639E-2</v>
      </c>
      <c r="V55" s="58">
        <f t="shared" si="25"/>
        <v>-0.18585030417901915</v>
      </c>
    </row>
    <row r="56" spans="1:22">
      <c r="A56" s="26">
        <v>43738</v>
      </c>
      <c r="B56" s="33">
        <v>741.00900000000001</v>
      </c>
      <c r="C56" s="33">
        <v>695.96600000000001</v>
      </c>
      <c r="D56" s="33">
        <v>45.043000000000006</v>
      </c>
      <c r="E56" s="33"/>
      <c r="F56" s="33">
        <v>345.65800000000002</v>
      </c>
      <c r="G56" s="33">
        <v>208.05</v>
      </c>
      <c r="H56" s="33">
        <v>137.608</v>
      </c>
      <c r="I56" s="33"/>
      <c r="J56" s="33">
        <v>15.997999999999999</v>
      </c>
      <c r="K56" s="33">
        <v>0</v>
      </c>
      <c r="L56" s="33">
        <v>15.997999999999999</v>
      </c>
      <c r="M56" s="33"/>
      <c r="N56" s="33">
        <v>1102.665</v>
      </c>
      <c r="O56" s="33">
        <v>904.01600000000008</v>
      </c>
      <c r="P56" s="33">
        <v>198.649</v>
      </c>
      <c r="R56" s="57" t="s">
        <v>63</v>
      </c>
      <c r="S56" s="57" t="s">
        <v>63</v>
      </c>
      <c r="U56" s="58">
        <f t="shared" si="24"/>
        <v>0.11969556961382621</v>
      </c>
      <c r="V56" s="58">
        <f t="shared" si="25"/>
        <v>0.12006125536325141</v>
      </c>
    </row>
    <row r="57" spans="1:22">
      <c r="A57" s="26">
        <v>43769</v>
      </c>
      <c r="B57" s="33">
        <v>913.08500000000004</v>
      </c>
      <c r="C57" s="33">
        <v>833.96799999999996</v>
      </c>
      <c r="D57" s="33">
        <v>79.117000000000075</v>
      </c>
      <c r="E57" s="33"/>
      <c r="F57" s="33">
        <v>227.67699999999999</v>
      </c>
      <c r="G57" s="33">
        <v>156.02099999999999</v>
      </c>
      <c r="H57" s="33">
        <v>71.656000000000006</v>
      </c>
      <c r="I57" s="33"/>
      <c r="J57" s="33">
        <v>16</v>
      </c>
      <c r="K57" s="33">
        <v>0</v>
      </c>
      <c r="L57" s="33">
        <v>16</v>
      </c>
      <c r="M57" s="33"/>
      <c r="N57" s="33">
        <v>1156.7619999999999</v>
      </c>
      <c r="O57" s="33">
        <v>989.98899999999992</v>
      </c>
      <c r="P57" s="33">
        <v>166.77300000000008</v>
      </c>
      <c r="R57" s="57" t="s">
        <v>63</v>
      </c>
      <c r="S57" s="57" t="s">
        <v>63</v>
      </c>
      <c r="U57" s="58">
        <f t="shared" si="24"/>
        <v>4.9060231348596384E-2</v>
      </c>
      <c r="V57" s="58">
        <f t="shared" si="25"/>
        <v>9.5101192899240461E-2</v>
      </c>
    </row>
    <row r="58" spans="1:22">
      <c r="A58" s="26">
        <v>43799</v>
      </c>
      <c r="B58" s="33">
        <v>765.10199999999998</v>
      </c>
      <c r="C58" s="33">
        <v>706.04899999999998</v>
      </c>
      <c r="D58" s="33">
        <v>59.052999999999997</v>
      </c>
      <c r="E58" s="33"/>
      <c r="F58" s="33">
        <v>125.77800000000001</v>
      </c>
      <c r="G58" s="33">
        <v>100.322</v>
      </c>
      <c r="H58" s="33">
        <v>25.456000000000003</v>
      </c>
      <c r="I58" s="33"/>
      <c r="J58" s="33">
        <v>27.994</v>
      </c>
      <c r="K58" s="33">
        <v>0</v>
      </c>
      <c r="L58" s="33">
        <v>27.994</v>
      </c>
      <c r="M58" s="33"/>
      <c r="N58" s="33">
        <v>918.87400000000002</v>
      </c>
      <c r="O58" s="33">
        <v>806.37099999999998</v>
      </c>
      <c r="P58" s="33">
        <v>112.503</v>
      </c>
      <c r="R58" s="57" t="s">
        <v>63</v>
      </c>
      <c r="S58" s="57" t="s">
        <v>63</v>
      </c>
      <c r="U58" s="58">
        <f t="shared" si="24"/>
        <v>-0.20564990897003876</v>
      </c>
      <c r="V58" s="58">
        <f t="shared" si="25"/>
        <v>-0.1854747881037061</v>
      </c>
    </row>
    <row r="59" spans="1:22">
      <c r="A59" s="26">
        <v>43830</v>
      </c>
      <c r="B59" s="33">
        <v>727.45399999999995</v>
      </c>
      <c r="C59" s="33">
        <v>825.71799999999996</v>
      </c>
      <c r="D59" s="33">
        <v>-98.26400000000001</v>
      </c>
      <c r="E59" s="33"/>
      <c r="F59" s="33">
        <v>342.04199999999997</v>
      </c>
      <c r="G59" s="33">
        <v>208.803</v>
      </c>
      <c r="H59" s="33">
        <v>133.23899999999998</v>
      </c>
      <c r="I59" s="33"/>
      <c r="J59" s="33">
        <v>15.999000000000001</v>
      </c>
      <c r="K59" s="33">
        <v>0</v>
      </c>
      <c r="L59" s="33">
        <v>15.999000000000001</v>
      </c>
      <c r="M59" s="33"/>
      <c r="N59" s="33">
        <v>1085.4949999999999</v>
      </c>
      <c r="O59" s="33">
        <v>1034.521</v>
      </c>
      <c r="P59" s="33">
        <v>50.973999999999968</v>
      </c>
      <c r="R59" s="57" t="s">
        <v>63</v>
      </c>
      <c r="S59" s="57" t="s">
        <v>63</v>
      </c>
      <c r="U59" s="58">
        <f t="shared" si="24"/>
        <v>0.18133171686215932</v>
      </c>
      <c r="V59" s="58">
        <f t="shared" si="25"/>
        <v>0.28293428211083982</v>
      </c>
    </row>
    <row r="60" spans="1:22">
      <c r="A60" s="26">
        <v>43861</v>
      </c>
      <c r="B60" s="33">
        <v>758.61300000000006</v>
      </c>
      <c r="C60" s="33">
        <v>771.18600000000004</v>
      </c>
      <c r="D60" s="33">
        <v>-12.572999999999979</v>
      </c>
      <c r="E60" s="33"/>
      <c r="F60" s="33">
        <v>226.16300000000001</v>
      </c>
      <c r="G60" s="33">
        <v>191.56899999999999</v>
      </c>
      <c r="H60" s="33">
        <v>34.594000000000023</v>
      </c>
      <c r="I60" s="33"/>
      <c r="J60" s="33">
        <v>16.512</v>
      </c>
      <c r="K60" s="33">
        <v>0</v>
      </c>
      <c r="L60" s="33">
        <v>16.512</v>
      </c>
      <c r="M60" s="33"/>
      <c r="N60" s="33">
        <v>1001.288</v>
      </c>
      <c r="O60" s="33">
        <v>962.755</v>
      </c>
      <c r="P60" s="33">
        <v>38.533000000000044</v>
      </c>
      <c r="R60" s="58">
        <f>N60/N48-1</f>
        <v>-2.1259250642938654E-2</v>
      </c>
      <c r="S60" s="58">
        <f>O60/O48-1</f>
        <v>-5.3363381699797485E-2</v>
      </c>
      <c r="U60" s="58">
        <f t="shared" si="24"/>
        <v>-7.7574747004822586E-2</v>
      </c>
      <c r="V60" s="58">
        <f t="shared" si="25"/>
        <v>-6.9371235576658141E-2</v>
      </c>
    </row>
    <row r="61" spans="1:22">
      <c r="A61" s="26">
        <v>43890</v>
      </c>
      <c r="B61" s="33">
        <v>830.96100000000001</v>
      </c>
      <c r="C61" s="33">
        <v>670.66899999999998</v>
      </c>
      <c r="D61" s="33">
        <v>160.29200000000003</v>
      </c>
      <c r="E61" s="33"/>
      <c r="F61" s="33">
        <v>111.90600000000001</v>
      </c>
      <c r="G61" s="33">
        <v>98.367000000000004</v>
      </c>
      <c r="H61" s="33">
        <v>13.539000000000001</v>
      </c>
      <c r="I61" s="33"/>
      <c r="J61" s="33">
        <v>35.450000000000003</v>
      </c>
      <c r="K61" s="33">
        <v>9.4770000000000003</v>
      </c>
      <c r="L61" s="33">
        <v>25.973000000000003</v>
      </c>
      <c r="M61" s="33"/>
      <c r="N61" s="33">
        <v>978.31700000000001</v>
      </c>
      <c r="O61" s="33">
        <v>778.51299999999992</v>
      </c>
      <c r="P61" s="33">
        <v>199.80400000000003</v>
      </c>
      <c r="R61" s="58">
        <f t="shared" ref="R61:S61" si="26">N61/N49-1</f>
        <v>-2.5612703964909667E-2</v>
      </c>
      <c r="S61" s="58">
        <f t="shared" si="26"/>
        <v>-8.3854454734810679E-2</v>
      </c>
      <c r="U61" s="58">
        <f t="shared" si="24"/>
        <v>-2.2941451410583125E-2</v>
      </c>
      <c r="V61" s="58">
        <f t="shared" si="25"/>
        <v>-0.19136955923365762</v>
      </c>
    </row>
    <row r="62" spans="1:22">
      <c r="A62" s="26">
        <v>43921</v>
      </c>
      <c r="B62" s="33">
        <v>945.99199999999996</v>
      </c>
      <c r="C62" s="33">
        <v>853.13599999999997</v>
      </c>
      <c r="D62" s="33">
        <v>92.855999999999995</v>
      </c>
      <c r="E62" s="33"/>
      <c r="F62" s="33">
        <v>351.94299999999998</v>
      </c>
      <c r="G62" s="33">
        <v>222.107</v>
      </c>
      <c r="H62" s="33">
        <v>129.83599999999998</v>
      </c>
      <c r="I62" s="33"/>
      <c r="J62" s="33">
        <v>16.015000000000001</v>
      </c>
      <c r="K62" s="33">
        <v>0</v>
      </c>
      <c r="L62" s="33">
        <v>16.015000000000001</v>
      </c>
      <c r="M62" s="33"/>
      <c r="N62" s="33">
        <v>1313.95</v>
      </c>
      <c r="O62" s="33">
        <v>1075.2429999999999</v>
      </c>
      <c r="P62" s="33">
        <v>238.70699999999999</v>
      </c>
      <c r="R62" s="58">
        <f t="shared" ref="R62:S62" si="27">N62/N50-1</f>
        <v>0.43761351451891728</v>
      </c>
      <c r="S62" s="58">
        <f t="shared" si="27"/>
        <v>0.43943618982341093</v>
      </c>
      <c r="U62" s="58">
        <f t="shared" si="24"/>
        <v>0.34307182641209355</v>
      </c>
      <c r="V62" s="58">
        <f t="shared" si="25"/>
        <v>0.38114970462920983</v>
      </c>
    </row>
    <row r="63" spans="1:22">
      <c r="A63" s="26">
        <v>43951</v>
      </c>
      <c r="B63" s="33">
        <v>2236.5740000000001</v>
      </c>
      <c r="C63" s="33">
        <v>892.24099999999999</v>
      </c>
      <c r="D63" s="33">
        <v>1344.3330000000001</v>
      </c>
      <c r="E63" s="33"/>
      <c r="F63" s="33">
        <v>238.02</v>
      </c>
      <c r="G63" s="33">
        <v>230.79599999999999</v>
      </c>
      <c r="H63" s="33">
        <v>7.224000000000018</v>
      </c>
      <c r="I63" s="33"/>
      <c r="J63" s="33">
        <v>17.056000000000001</v>
      </c>
      <c r="K63" s="33">
        <v>0</v>
      </c>
      <c r="L63" s="33">
        <v>17.056000000000001</v>
      </c>
      <c r="M63" s="33"/>
      <c r="N63" s="33">
        <v>2491.65</v>
      </c>
      <c r="O63" s="33">
        <v>1123.037</v>
      </c>
      <c r="P63" s="33">
        <v>1368.6130000000001</v>
      </c>
      <c r="R63" s="58">
        <f t="shared" ref="R63:S63" si="28">N63/N51-1</f>
        <v>1.2409100883898798</v>
      </c>
      <c r="S63" s="58">
        <f t="shared" si="28"/>
        <v>-4.4865192649361396E-2</v>
      </c>
      <c r="U63" s="58">
        <f t="shared" si="24"/>
        <v>0.89630503443814447</v>
      </c>
      <c r="V63" s="58">
        <f t="shared" si="25"/>
        <v>4.4449487232188556E-2</v>
      </c>
    </row>
    <row r="64" spans="1:22">
      <c r="A64" s="26">
        <v>43982</v>
      </c>
      <c r="B64" s="33">
        <v>1888.3779999999999</v>
      </c>
      <c r="C64" s="33">
        <v>1260.2329999999999</v>
      </c>
      <c r="D64" s="33">
        <v>628.14499999999998</v>
      </c>
      <c r="E64" s="33"/>
      <c r="F64" s="33">
        <v>145.13399999999999</v>
      </c>
      <c r="G64" s="33">
        <v>100.148</v>
      </c>
      <c r="H64" s="33">
        <v>44.98599999999999</v>
      </c>
      <c r="I64" s="33"/>
      <c r="J64" s="33">
        <v>33.634999999999998</v>
      </c>
      <c r="K64" s="33">
        <v>7.5819999999999999</v>
      </c>
      <c r="L64" s="33">
        <v>26.052999999999997</v>
      </c>
      <c r="M64" s="33"/>
      <c r="N64" s="33">
        <v>2067.1469999999999</v>
      </c>
      <c r="O64" s="33">
        <v>1367.963</v>
      </c>
      <c r="P64" s="33">
        <v>699.18399999999997</v>
      </c>
      <c r="R64" s="58">
        <f t="shared" ref="R64:S64" si="29">N64/N52-1</f>
        <v>1.0277001218299207</v>
      </c>
      <c r="S64" s="58">
        <f t="shared" si="29"/>
        <v>0.4146741249310999</v>
      </c>
      <c r="U64" s="58">
        <f t="shared" si="24"/>
        <v>-0.17037023659021133</v>
      </c>
      <c r="V64" s="58">
        <f t="shared" si="25"/>
        <v>0.21809254726246774</v>
      </c>
    </row>
    <row r="65" spans="1:22">
      <c r="A65" s="26">
        <v>44012</v>
      </c>
      <c r="B65" s="33">
        <v>1979.492</v>
      </c>
      <c r="C65" s="33">
        <v>1529.7840000000001</v>
      </c>
      <c r="D65" s="33">
        <v>449.70799999999986</v>
      </c>
      <c r="E65" s="33"/>
      <c r="F65" s="33">
        <v>403.74900000000002</v>
      </c>
      <c r="G65" s="33">
        <v>228.946</v>
      </c>
      <c r="H65" s="33">
        <v>174.80300000000003</v>
      </c>
      <c r="I65" s="33"/>
      <c r="J65" s="33">
        <v>60.695</v>
      </c>
      <c r="K65" s="33">
        <v>0</v>
      </c>
      <c r="L65" s="33">
        <v>60.695</v>
      </c>
      <c r="M65" s="33"/>
      <c r="N65" s="33">
        <v>2443.9360000000001</v>
      </c>
      <c r="O65" s="33">
        <v>1758.73</v>
      </c>
      <c r="P65" s="33">
        <v>685.2059999999999</v>
      </c>
      <c r="R65" s="58">
        <f t="shared" ref="R65:S65" si="30">N65/N53-1</f>
        <v>2.3709136601439713</v>
      </c>
      <c r="S65" s="58">
        <f t="shared" si="30"/>
        <v>1.3734676030639843</v>
      </c>
      <c r="U65" s="58">
        <f t="shared" si="24"/>
        <v>0.18227489385128393</v>
      </c>
      <c r="V65" s="58">
        <f t="shared" si="25"/>
        <v>0.28565611789207757</v>
      </c>
    </row>
    <row r="66" spans="1:22">
      <c r="A66" s="26">
        <v>44043</v>
      </c>
      <c r="B66" s="33">
        <v>1530.396</v>
      </c>
      <c r="C66" s="33">
        <v>1531.0809999999999</v>
      </c>
      <c r="D66" s="33">
        <v>-0.68499999999994543</v>
      </c>
      <c r="E66" s="33"/>
      <c r="F66" s="33">
        <v>280.94499999999999</v>
      </c>
      <c r="G66" s="33">
        <v>217.67500000000001</v>
      </c>
      <c r="H66" s="33">
        <v>63.269999999999982</v>
      </c>
      <c r="I66" s="33"/>
      <c r="J66" s="33">
        <v>39.598999999999997</v>
      </c>
      <c r="K66" s="33">
        <v>0</v>
      </c>
      <c r="L66" s="33">
        <v>39.598999999999997</v>
      </c>
      <c r="M66" s="33"/>
      <c r="N66" s="33">
        <v>1850.9399999999998</v>
      </c>
      <c r="O66" s="33">
        <v>1748.7559999999999</v>
      </c>
      <c r="P66" s="33">
        <v>102.18400000000003</v>
      </c>
      <c r="R66" s="58">
        <f t="shared" ref="R66:S66" si="31">N66/N54-1</f>
        <v>0.80598012479327141</v>
      </c>
      <c r="S66" s="58">
        <f t="shared" si="31"/>
        <v>0.76400227163373025</v>
      </c>
      <c r="U66" s="58">
        <f t="shared" si="24"/>
        <v>-0.24263974179356596</v>
      </c>
      <c r="V66" s="58">
        <f t="shared" si="25"/>
        <v>-5.6711376959511783E-3</v>
      </c>
    </row>
    <row r="67" spans="1:22">
      <c r="A67" s="26">
        <v>44074</v>
      </c>
      <c r="B67" s="33">
        <v>1248.345</v>
      </c>
      <c r="C67" s="33">
        <v>1250.5640000000001</v>
      </c>
      <c r="D67" s="33">
        <v>-2.2190000000000509</v>
      </c>
      <c r="E67" s="33"/>
      <c r="F67" s="33">
        <v>320.005</v>
      </c>
      <c r="G67" s="33">
        <v>201.602</v>
      </c>
      <c r="H67" s="33">
        <v>118.40299999999999</v>
      </c>
      <c r="I67" s="33"/>
      <c r="J67" s="33">
        <v>76.242999999999995</v>
      </c>
      <c r="K67" s="33">
        <v>17.059000000000001</v>
      </c>
      <c r="L67" s="33">
        <v>59.183999999999997</v>
      </c>
      <c r="M67" s="33"/>
      <c r="N67" s="33">
        <v>1644.5929999999998</v>
      </c>
      <c r="O67" s="33">
        <v>1469.2250000000001</v>
      </c>
      <c r="P67" s="33">
        <v>175.36799999999994</v>
      </c>
      <c r="R67" s="58">
        <f t="shared" ref="R67:S67" si="32">N67/N55-1</f>
        <v>0.66999360269702146</v>
      </c>
      <c r="S67" s="58">
        <f t="shared" si="32"/>
        <v>0.82034609775830658</v>
      </c>
      <c r="U67" s="58">
        <f t="shared" si="24"/>
        <v>-0.11148227387165444</v>
      </c>
      <c r="V67" s="58">
        <f t="shared" si="25"/>
        <v>-0.15984562740599584</v>
      </c>
    </row>
    <row r="68" spans="1:22">
      <c r="A68" s="26">
        <v>44104</v>
      </c>
      <c r="B68" s="33">
        <v>1363.7620000000002</v>
      </c>
      <c r="C68" s="33">
        <v>1411.576</v>
      </c>
      <c r="D68" s="33">
        <v>-47.813999999999851</v>
      </c>
      <c r="E68" s="33"/>
      <c r="F68" s="33">
        <v>300.35700000000003</v>
      </c>
      <c r="G68" s="33">
        <v>124.983</v>
      </c>
      <c r="H68" s="33">
        <v>175.37400000000002</v>
      </c>
      <c r="I68" s="33"/>
      <c r="J68" s="33">
        <v>48.957000000000001</v>
      </c>
      <c r="K68" s="33">
        <v>0</v>
      </c>
      <c r="L68" s="33">
        <v>48.957000000000001</v>
      </c>
      <c r="M68" s="33"/>
      <c r="N68" s="33">
        <v>1713.0760000000002</v>
      </c>
      <c r="O68" s="33">
        <v>1536.559</v>
      </c>
      <c r="P68" s="33">
        <v>176.51700000000017</v>
      </c>
      <c r="R68" s="58">
        <f t="shared" ref="R68:S68" si="33">N68/N56-1</f>
        <v>0.55357792257848049</v>
      </c>
      <c r="S68" s="58">
        <f t="shared" si="33"/>
        <v>0.69970332383497613</v>
      </c>
      <c r="U68" s="58">
        <f t="shared" si="24"/>
        <v>4.1641305782038618E-2</v>
      </c>
      <c r="V68" s="58">
        <f t="shared" si="25"/>
        <v>4.582960404294778E-2</v>
      </c>
    </row>
    <row r="69" spans="1:22">
      <c r="A69" s="26">
        <v>44135</v>
      </c>
      <c r="B69" s="33">
        <v>1427.443</v>
      </c>
      <c r="C69" s="33">
        <v>1470.921</v>
      </c>
      <c r="D69" s="33">
        <v>-43.478000000000065</v>
      </c>
      <c r="E69" s="33"/>
      <c r="F69" s="33">
        <v>106.432</v>
      </c>
      <c r="G69" s="33">
        <v>23.995999999999999</v>
      </c>
      <c r="H69" s="33">
        <v>82.436000000000007</v>
      </c>
      <c r="I69" s="33"/>
      <c r="J69" s="33">
        <v>23.643000000000001</v>
      </c>
      <c r="K69" s="33">
        <v>0</v>
      </c>
      <c r="L69" s="33">
        <v>23.643000000000001</v>
      </c>
      <c r="M69" s="33"/>
      <c r="N69" s="33">
        <v>1557.518</v>
      </c>
      <c r="O69" s="33">
        <v>1494.9170000000001</v>
      </c>
      <c r="P69" s="33">
        <v>62.600999999999942</v>
      </c>
      <c r="R69" s="58">
        <f t="shared" ref="R69:S69" si="34">N69/N57-1</f>
        <v>0.3464463735841945</v>
      </c>
      <c r="S69" s="58">
        <f t="shared" si="34"/>
        <v>0.51003394987217066</v>
      </c>
      <c r="U69" s="58">
        <f t="shared" si="24"/>
        <v>-9.0806245607316982E-2</v>
      </c>
      <c r="V69" s="58">
        <f t="shared" si="25"/>
        <v>-2.7100814221907354E-2</v>
      </c>
    </row>
    <row r="70" spans="1:22">
      <c r="A70" s="26">
        <v>44165</v>
      </c>
      <c r="B70" s="33">
        <v>1254.482</v>
      </c>
      <c r="C70" s="33">
        <v>1296.1579999999999</v>
      </c>
      <c r="D70" s="33">
        <v>-41.675999999999931</v>
      </c>
      <c r="E70" s="33"/>
      <c r="F70" s="33">
        <v>559.10199999999998</v>
      </c>
      <c r="G70" s="33">
        <v>359.327</v>
      </c>
      <c r="H70" s="33">
        <v>199.77499999999998</v>
      </c>
      <c r="I70" s="33"/>
      <c r="J70" s="33">
        <v>89.483000000000004</v>
      </c>
      <c r="K70" s="33">
        <v>0</v>
      </c>
      <c r="L70" s="33">
        <v>89.483000000000004</v>
      </c>
      <c r="M70" s="33"/>
      <c r="N70" s="33">
        <v>1903.0669999999998</v>
      </c>
      <c r="O70" s="33">
        <v>1655.4849999999999</v>
      </c>
      <c r="P70" s="33">
        <v>247.58200000000005</v>
      </c>
      <c r="R70" s="58">
        <f t="shared" ref="R70:S70" si="35">N70/N58-1</f>
        <v>1.0710859160233066</v>
      </c>
      <c r="S70" s="58">
        <f t="shared" si="35"/>
        <v>1.0530066185415894</v>
      </c>
      <c r="U70" s="58">
        <f t="shared" si="24"/>
        <v>0.22185875219419593</v>
      </c>
      <c r="V70" s="58">
        <f t="shared" si="25"/>
        <v>0.10740930767393753</v>
      </c>
    </row>
    <row r="71" spans="1:22">
      <c r="A71" s="26">
        <v>44196</v>
      </c>
      <c r="B71" s="33">
        <v>1591.0940000000001</v>
      </c>
      <c r="C71" s="33">
        <v>1570.617</v>
      </c>
      <c r="D71" s="33">
        <v>20.477000000000089</v>
      </c>
      <c r="E71" s="33"/>
      <c r="F71" s="33">
        <v>342.06400000000002</v>
      </c>
      <c r="G71" s="33">
        <v>127.99299999999999</v>
      </c>
      <c r="H71" s="33">
        <v>214.07100000000003</v>
      </c>
      <c r="I71" s="33"/>
      <c r="J71" s="33">
        <v>52.673999999999999</v>
      </c>
      <c r="K71" s="33">
        <v>0</v>
      </c>
      <c r="L71" s="33">
        <v>52.673999999999999</v>
      </c>
      <c r="M71" s="33"/>
      <c r="N71" s="33">
        <v>1985.8320000000001</v>
      </c>
      <c r="O71" s="33">
        <v>1698.61</v>
      </c>
      <c r="P71" s="33">
        <v>287.22200000000009</v>
      </c>
      <c r="R71" s="58">
        <f t="shared" ref="R71:S71" si="36">N71/N59-1</f>
        <v>0.82942528523853198</v>
      </c>
      <c r="S71" s="58">
        <f t="shared" si="36"/>
        <v>0.64192897002574134</v>
      </c>
      <c r="U71" s="58">
        <f t="shared" si="24"/>
        <v>4.34903237773554E-2</v>
      </c>
      <c r="V71" s="58">
        <f t="shared" si="25"/>
        <v>2.6049767892792675E-2</v>
      </c>
    </row>
    <row r="72" spans="1:22">
      <c r="A72" s="26">
        <v>44227</v>
      </c>
      <c r="B72" s="33">
        <v>1258.0730000000001</v>
      </c>
      <c r="C72" s="33">
        <v>1267.2629999999999</v>
      </c>
      <c r="D72" s="33">
        <v>-9.1899999999998272</v>
      </c>
      <c r="E72" s="33"/>
      <c r="F72" s="33">
        <v>120.649</v>
      </c>
      <c r="G72" s="33">
        <v>68.459999999999994</v>
      </c>
      <c r="H72" s="33">
        <v>52.189000000000007</v>
      </c>
      <c r="I72" s="33"/>
      <c r="J72" s="33">
        <v>26.413</v>
      </c>
      <c r="K72" s="33">
        <v>0</v>
      </c>
      <c r="L72" s="33">
        <v>26.413</v>
      </c>
      <c r="M72" s="33"/>
      <c r="N72" s="33">
        <v>1405.1350000000002</v>
      </c>
      <c r="O72" s="33">
        <v>1335.723</v>
      </c>
      <c r="P72" s="33">
        <v>69.412000000000177</v>
      </c>
      <c r="R72" s="58">
        <f t="shared" ref="R72:R77" si="37">N72/N60-1</f>
        <v>0.40332751416175983</v>
      </c>
      <c r="S72" s="58">
        <f t="shared" ref="S72" si="38">O72/O60-1</f>
        <v>0.3873965858395958</v>
      </c>
      <c r="U72" s="58">
        <f t="shared" si="24"/>
        <v>-0.29242000330340123</v>
      </c>
      <c r="V72" s="58">
        <f t="shared" si="25"/>
        <v>-0.21363762134922082</v>
      </c>
    </row>
    <row r="73" spans="1:22">
      <c r="A73" s="26">
        <v>44255</v>
      </c>
      <c r="B73" s="33">
        <v>1168.3040000000001</v>
      </c>
      <c r="C73" s="33">
        <v>1264.221</v>
      </c>
      <c r="D73" s="33">
        <v>-95.916999999999916</v>
      </c>
      <c r="E73" s="33"/>
      <c r="F73" s="33">
        <v>400.43299999999999</v>
      </c>
      <c r="G73" s="33">
        <v>259.12900000000002</v>
      </c>
      <c r="H73" s="33">
        <v>141.30399999999997</v>
      </c>
      <c r="I73" s="33"/>
      <c r="J73" s="33">
        <v>73.033000000000001</v>
      </c>
      <c r="K73" s="33">
        <v>10.076000000000001</v>
      </c>
      <c r="L73" s="33">
        <v>62.957000000000001</v>
      </c>
      <c r="M73" s="33"/>
      <c r="N73" s="33">
        <v>1641.77</v>
      </c>
      <c r="O73" s="33">
        <v>1533.4259999999999</v>
      </c>
      <c r="P73" s="33">
        <v>108.34400000000005</v>
      </c>
      <c r="R73" s="58">
        <f t="shared" si="37"/>
        <v>0.67815748883030746</v>
      </c>
      <c r="S73" s="58">
        <f t="shared" ref="S73" si="39">O73/O61-1</f>
        <v>0.96968579843881875</v>
      </c>
      <c r="U73" s="58">
        <f t="shared" ref="U73" si="40">N73/N72-1</f>
        <v>0.16840730605955989</v>
      </c>
      <c r="V73" s="58">
        <f t="shared" ref="V73" si="41">O73/O72-1</f>
        <v>0.14801197553684409</v>
      </c>
    </row>
    <row r="74" spans="1:22">
      <c r="A74" s="26">
        <v>44286</v>
      </c>
      <c r="B74" s="33">
        <v>1184.162</v>
      </c>
      <c r="C74" s="33">
        <v>1374.1559999999999</v>
      </c>
      <c r="D74" s="33">
        <v>-189.99399999999991</v>
      </c>
      <c r="E74" s="33"/>
      <c r="F74" s="33">
        <v>581.77700000000004</v>
      </c>
      <c r="G74" s="33">
        <v>255.50200000000001</v>
      </c>
      <c r="H74" s="33">
        <v>326.27500000000003</v>
      </c>
      <c r="I74" s="33"/>
      <c r="J74" s="33">
        <v>86.646000000000001</v>
      </c>
      <c r="K74" s="33">
        <v>0</v>
      </c>
      <c r="L74" s="33">
        <v>86.646000000000001</v>
      </c>
      <c r="M74" s="33"/>
      <c r="N74" s="33">
        <v>1852.585</v>
      </c>
      <c r="O74" s="33">
        <v>1629.6579999999999</v>
      </c>
      <c r="P74" s="33">
        <v>222.92700000000013</v>
      </c>
      <c r="R74" s="58">
        <f t="shared" si="37"/>
        <v>0.40993569009475239</v>
      </c>
      <c r="S74" s="58">
        <f t="shared" ref="S74" si="42">O74/O62-1</f>
        <v>0.51561832999610324</v>
      </c>
      <c r="U74" s="58">
        <f t="shared" ref="U74" si="43">N74/N73-1</f>
        <v>0.12840714594614355</v>
      </c>
      <c r="V74" s="58">
        <f t="shared" ref="V74" si="44">O74/O73-1</f>
        <v>6.2756207342251846E-2</v>
      </c>
    </row>
    <row r="75" spans="1:22">
      <c r="A75" s="26">
        <v>44316</v>
      </c>
      <c r="B75" s="33">
        <v>1342.7350000000001</v>
      </c>
      <c r="C75" s="33">
        <v>1471.723</v>
      </c>
      <c r="D75" s="33">
        <v>-128.98799999999983</v>
      </c>
      <c r="E75" s="33"/>
      <c r="F75" s="33">
        <v>383.46600000000001</v>
      </c>
      <c r="G75" s="33">
        <v>250.50399999999999</v>
      </c>
      <c r="H75" s="33">
        <v>132.96200000000002</v>
      </c>
      <c r="I75" s="33"/>
      <c r="J75" s="33">
        <v>56.268000000000001</v>
      </c>
      <c r="K75" s="33">
        <v>0</v>
      </c>
      <c r="L75" s="33">
        <v>56.268000000000001</v>
      </c>
      <c r="M75" s="33"/>
      <c r="N75" s="33">
        <v>1782.4690000000001</v>
      </c>
      <c r="O75" s="33">
        <v>1722.2269999999999</v>
      </c>
      <c r="P75" s="33">
        <v>60.242000000000189</v>
      </c>
      <c r="R75" s="58">
        <f t="shared" si="37"/>
        <v>-0.28462304095679569</v>
      </c>
      <c r="S75" s="58">
        <f t="shared" ref="S75" si="45">O75/O63-1</f>
        <v>0.53354430886960968</v>
      </c>
      <c r="U75" s="58">
        <f t="shared" ref="U75" si="46">N75/N74-1</f>
        <v>-3.7847656112944827E-2</v>
      </c>
      <c r="V75" s="58">
        <f t="shared" ref="V75" si="47">O75/O74-1</f>
        <v>5.6802715661813608E-2</v>
      </c>
    </row>
    <row r="76" spans="1:22">
      <c r="A76" s="26">
        <v>44347</v>
      </c>
      <c r="B76" s="33">
        <v>1178.2049999999999</v>
      </c>
      <c r="C76" s="33">
        <v>1341.1780000000001</v>
      </c>
      <c r="D76" s="33">
        <v>-162.97300000000018</v>
      </c>
      <c r="E76" s="33"/>
      <c r="F76" s="33">
        <v>190.52099999999999</v>
      </c>
      <c r="G76" s="33">
        <v>104.471</v>
      </c>
      <c r="H76" s="33">
        <v>86.049999999999983</v>
      </c>
      <c r="I76" s="33"/>
      <c r="J76" s="33">
        <v>41.323999999999998</v>
      </c>
      <c r="K76" s="33">
        <v>10.067</v>
      </c>
      <c r="L76" s="33">
        <v>31.256999999999998</v>
      </c>
      <c r="M76" s="33"/>
      <c r="N76" s="33">
        <v>1410.05</v>
      </c>
      <c r="O76" s="33">
        <v>1455.7160000000001</v>
      </c>
      <c r="P76" s="33">
        <v>-45.666000000000203</v>
      </c>
      <c r="R76" s="58">
        <f t="shared" si="37"/>
        <v>-0.31787628069024598</v>
      </c>
      <c r="S76" s="58">
        <f t="shared" ref="S76" si="48">O76/O64-1</f>
        <v>6.4148664839619229E-2</v>
      </c>
      <c r="U76" s="58">
        <f t="shared" ref="U76" si="49">N76/N75-1</f>
        <v>-0.20893434892836849</v>
      </c>
      <c r="V76" s="58">
        <f t="shared" ref="V76" si="50">O76/O75-1</f>
        <v>-0.15474789328003791</v>
      </c>
    </row>
    <row r="77" spans="1:22">
      <c r="A77" s="26">
        <v>44377</v>
      </c>
      <c r="B77" s="33">
        <v>1286.5910000000001</v>
      </c>
      <c r="C77" s="33">
        <v>1388.577</v>
      </c>
      <c r="D77" s="33">
        <v>-101.98599999999988</v>
      </c>
      <c r="E77" s="33"/>
      <c r="F77" s="33">
        <v>578.55100000000004</v>
      </c>
      <c r="G77" s="33">
        <v>258.12599999999998</v>
      </c>
      <c r="H77" s="33">
        <v>320.42500000000007</v>
      </c>
      <c r="I77" s="33"/>
      <c r="J77" s="33">
        <v>86.09</v>
      </c>
      <c r="K77" s="33">
        <v>0</v>
      </c>
      <c r="L77" s="33">
        <v>86.09</v>
      </c>
      <c r="M77" s="33"/>
      <c r="N77" s="33">
        <v>1951.2320000000002</v>
      </c>
      <c r="O77" s="33">
        <v>1646.703</v>
      </c>
      <c r="P77" s="33">
        <v>304.52900000000022</v>
      </c>
      <c r="R77" s="58">
        <f t="shared" si="37"/>
        <v>-0.20160266062613752</v>
      </c>
      <c r="S77" s="58">
        <f t="shared" ref="S77" si="51">O77/O65-1</f>
        <v>-6.369766820376066E-2</v>
      </c>
      <c r="U77" s="58">
        <f t="shared" ref="U77" si="52">N77/N76-1</f>
        <v>0.38380341122655248</v>
      </c>
      <c r="V77" s="58">
        <f t="shared" ref="V77" si="53">O77/O76-1</f>
        <v>0.13119798092485069</v>
      </c>
    </row>
    <row r="78" spans="1:22">
      <c r="A78" s="26">
        <v>44408</v>
      </c>
      <c r="B78" s="33">
        <v>1279.2629999999999</v>
      </c>
      <c r="C78" s="33">
        <v>1412.229</v>
      </c>
      <c r="D78" s="33">
        <v>-132.96600000000012</v>
      </c>
      <c r="E78" s="33"/>
      <c r="F78" s="33">
        <v>127.801</v>
      </c>
      <c r="G78" s="33">
        <v>75.745999999999995</v>
      </c>
      <c r="H78" s="33">
        <v>52.055000000000007</v>
      </c>
      <c r="I78" s="33"/>
      <c r="J78" s="33">
        <v>27.951000000000001</v>
      </c>
      <c r="K78" s="33">
        <v>0</v>
      </c>
      <c r="L78" s="33">
        <v>27.951000000000001</v>
      </c>
      <c r="M78" s="33"/>
      <c r="N78" s="33">
        <v>1435.0149999999999</v>
      </c>
      <c r="O78" s="33">
        <v>1487.9750000000001</v>
      </c>
      <c r="P78" s="33">
        <v>-52.960000000000115</v>
      </c>
      <c r="R78" s="58">
        <f t="shared" ref="R78" si="54">N78/N66-1</f>
        <v>-0.22471014727651895</v>
      </c>
      <c r="S78" s="58">
        <f t="shared" ref="S78" si="55">O78/O66-1</f>
        <v>-0.14912371994720808</v>
      </c>
      <c r="U78" s="58">
        <f t="shared" ref="U78" si="56">N78/N77-1</f>
        <v>-0.26455951931907651</v>
      </c>
      <c r="V78" s="58">
        <f t="shared" ref="V78" si="57">O78/O77-1</f>
        <v>-9.6391395412530279E-2</v>
      </c>
    </row>
    <row r="79" spans="1:22">
      <c r="A79" s="26">
        <v>44439</v>
      </c>
      <c r="B79" s="33">
        <v>1178.876</v>
      </c>
      <c r="C79" s="33">
        <v>1282.8900000000001</v>
      </c>
      <c r="D79" s="33">
        <v>-104.01400000000012</v>
      </c>
      <c r="E79" s="33"/>
      <c r="F79" s="33">
        <v>606.36699999999996</v>
      </c>
      <c r="G79" s="33">
        <v>379.58300000000003</v>
      </c>
      <c r="H79" s="33">
        <v>226.78399999999993</v>
      </c>
      <c r="I79" s="33"/>
      <c r="J79" s="33">
        <v>104.741</v>
      </c>
      <c r="K79" s="33">
        <v>9.5060000000000002</v>
      </c>
      <c r="L79" s="33">
        <v>95.234999999999999</v>
      </c>
      <c r="M79" s="33"/>
      <c r="N79" s="33">
        <v>1889.9839999999999</v>
      </c>
      <c r="O79" s="33">
        <v>1671.9790000000003</v>
      </c>
      <c r="P79" s="33">
        <v>218.00499999999982</v>
      </c>
      <c r="R79" s="58">
        <f t="shared" ref="R79:R80" si="58">N79/N67-1</f>
        <v>0.14921077737774646</v>
      </c>
      <c r="S79" s="58">
        <f t="shared" ref="S79:S80" si="59">O79/O67-1</f>
        <v>0.1380006465993977</v>
      </c>
      <c r="U79" s="58">
        <f t="shared" ref="U79:U80" si="60">N79/N78-1</f>
        <v>0.3170482538510051</v>
      </c>
      <c r="V79" s="58">
        <f t="shared" ref="V79:V80" si="61">O79/O78-1</f>
        <v>0.1236606797829265</v>
      </c>
    </row>
    <row r="80" spans="1:22">
      <c r="A80" s="26">
        <v>44469</v>
      </c>
      <c r="B80" s="33">
        <v>975.47</v>
      </c>
      <c r="C80" s="33">
        <v>1299.4639999999999</v>
      </c>
      <c r="D80" s="33">
        <v>-323.99399999999991</v>
      </c>
      <c r="E80" s="33"/>
      <c r="F80" s="33">
        <v>352.94099999999997</v>
      </c>
      <c r="G80" s="33">
        <v>144.227</v>
      </c>
      <c r="H80" s="33">
        <v>208.71399999999997</v>
      </c>
      <c r="I80" s="33"/>
      <c r="J80" s="33">
        <v>53.445999999999998</v>
      </c>
      <c r="K80" s="33">
        <v>0</v>
      </c>
      <c r="L80" s="33">
        <v>53.445999999999998</v>
      </c>
      <c r="M80" s="33"/>
      <c r="N80" s="33">
        <v>1381.857</v>
      </c>
      <c r="O80" s="33">
        <v>1443.691</v>
      </c>
      <c r="P80" s="33">
        <v>-61.833999999999946</v>
      </c>
      <c r="R80" s="58">
        <f t="shared" si="58"/>
        <v>-0.19334752223485718</v>
      </c>
      <c r="S80" s="58">
        <f t="shared" si="59"/>
        <v>-6.0438941817398395E-2</v>
      </c>
      <c r="U80" s="58">
        <f t="shared" si="60"/>
        <v>-0.26885254055060781</v>
      </c>
      <c r="V80" s="58">
        <f t="shared" si="61"/>
        <v>-0.13653760005358928</v>
      </c>
    </row>
    <row r="81" spans="1:22">
      <c r="A81" s="26">
        <v>44500</v>
      </c>
      <c r="B81" s="33">
        <v>1101.3689999999999</v>
      </c>
      <c r="C81" s="33">
        <v>963.38099999999997</v>
      </c>
      <c r="D81" s="33">
        <v>137.98799999999994</v>
      </c>
      <c r="E81" s="33"/>
      <c r="F81" s="33">
        <v>122.223</v>
      </c>
      <c r="G81" s="33">
        <v>36</v>
      </c>
      <c r="H81" s="33">
        <v>86.222999999999999</v>
      </c>
      <c r="I81" s="33"/>
      <c r="J81" s="33">
        <v>25.805</v>
      </c>
      <c r="K81" s="33">
        <v>0</v>
      </c>
      <c r="L81" s="33">
        <v>25.805</v>
      </c>
      <c r="M81" s="33"/>
      <c r="N81" s="33">
        <v>1249.3969999999999</v>
      </c>
      <c r="O81" s="33">
        <v>999.38099999999997</v>
      </c>
      <c r="P81" s="33">
        <v>250.01599999999996</v>
      </c>
      <c r="R81" s="58">
        <f t="shared" ref="R81" si="62">N81/N69-1</f>
        <v>-0.19782821129515038</v>
      </c>
      <c r="S81" s="58">
        <f t="shared" ref="S81" si="63">O81/O69-1</f>
        <v>-0.33148061062921896</v>
      </c>
      <c r="U81" s="58">
        <f t="shared" ref="U81" si="64">N81/N80-1</f>
        <v>-9.5856517714929979E-2</v>
      </c>
      <c r="V81" s="58">
        <f t="shared" ref="V81" si="65">O81/O80-1</f>
        <v>-0.30775976299637531</v>
      </c>
    </row>
    <row r="82" spans="1:22">
      <c r="A82" s="26">
        <v>44530</v>
      </c>
      <c r="B82" s="33"/>
      <c r="C82" s="33"/>
      <c r="D82" s="33"/>
      <c r="E82" s="33"/>
      <c r="F82" s="33"/>
      <c r="G82" s="33"/>
      <c r="H82" s="33"/>
      <c r="I82" s="33"/>
      <c r="J82" s="33"/>
      <c r="K82" s="33"/>
      <c r="L82" s="33"/>
      <c r="M82" s="33"/>
      <c r="N82" s="33"/>
      <c r="O82" s="33"/>
      <c r="P82" s="33"/>
    </row>
    <row r="83" spans="1:22">
      <c r="A83" s="26">
        <v>44561</v>
      </c>
      <c r="B83" s="33"/>
      <c r="C83" s="33"/>
      <c r="D83" s="33"/>
      <c r="E83" s="33"/>
      <c r="F83" s="33"/>
      <c r="G83" s="33"/>
      <c r="H83" s="33"/>
      <c r="I83" s="33"/>
      <c r="J83" s="33"/>
      <c r="K83" s="33"/>
      <c r="L83" s="33"/>
      <c r="M83" s="33"/>
      <c r="N83" s="33"/>
      <c r="O83" s="33"/>
      <c r="P83" s="33"/>
    </row>
    <row r="84" spans="1:22">
      <c r="B84" s="33"/>
      <c r="C84" s="33"/>
      <c r="D84" s="33"/>
      <c r="E84" s="33"/>
      <c r="F84" s="33"/>
      <c r="G84" s="33"/>
      <c r="H84" s="33"/>
      <c r="I84" s="33"/>
      <c r="J84" s="33"/>
      <c r="K84" s="33"/>
      <c r="L84" s="33"/>
      <c r="M84" s="33"/>
      <c r="N84" s="33"/>
      <c r="O84" s="33"/>
      <c r="P84" s="33"/>
    </row>
    <row r="85" spans="1:22">
      <c r="B85" s="33"/>
      <c r="C85" s="33"/>
      <c r="D85" s="33"/>
      <c r="E85" s="33"/>
      <c r="F85" s="33"/>
      <c r="G85" s="33"/>
      <c r="H85" s="33"/>
      <c r="I85" s="33"/>
      <c r="J85" s="33"/>
      <c r="K85" s="33"/>
      <c r="L85" s="33"/>
      <c r="M85" s="33"/>
      <c r="N85" s="33"/>
      <c r="O85" s="33"/>
      <c r="P85" s="33"/>
    </row>
    <row r="86" spans="1:22">
      <c r="B86" s="33"/>
      <c r="C86" s="33"/>
      <c r="D86" s="33"/>
      <c r="E86" s="33"/>
      <c r="F86" s="33"/>
      <c r="G86" s="33"/>
      <c r="H86" s="33"/>
      <c r="I86" s="33"/>
      <c r="J86" s="33"/>
      <c r="K86" s="33"/>
      <c r="L86" s="33"/>
      <c r="M86" s="33"/>
      <c r="N86" s="33"/>
      <c r="O86" s="33"/>
      <c r="P86" s="33"/>
    </row>
    <row r="87" spans="1:22">
      <c r="B87" s="33"/>
      <c r="C87" s="33"/>
      <c r="D87" s="33"/>
      <c r="E87" s="33"/>
      <c r="F87" s="33"/>
      <c r="G87" s="33"/>
      <c r="H87" s="33"/>
      <c r="I87" s="33"/>
      <c r="J87" s="33"/>
      <c r="K87" s="33"/>
      <c r="L87" s="33"/>
      <c r="M87" s="33"/>
      <c r="N87" s="33"/>
      <c r="O87" s="33"/>
      <c r="P87" s="33"/>
    </row>
    <row r="88" spans="1:22">
      <c r="B88" s="33"/>
      <c r="C88" s="33"/>
      <c r="D88" s="33"/>
      <c r="E88" s="33"/>
      <c r="F88" s="33"/>
      <c r="G88" s="33"/>
      <c r="H88" s="33"/>
      <c r="I88" s="33"/>
      <c r="J88" s="33"/>
      <c r="K88" s="33"/>
      <c r="L88" s="33"/>
      <c r="M88" s="33"/>
      <c r="N88" s="33"/>
      <c r="O88" s="33"/>
      <c r="P88" s="33"/>
    </row>
    <row r="89" spans="1:22">
      <c r="B89" s="33"/>
      <c r="C89" s="33"/>
      <c r="D89" s="33"/>
      <c r="E89" s="33"/>
      <c r="F89" s="33"/>
      <c r="G89" s="33"/>
      <c r="H89" s="33"/>
      <c r="I89" s="33"/>
      <c r="J89" s="33"/>
      <c r="K89" s="33"/>
      <c r="L89" s="33"/>
      <c r="M89" s="33"/>
      <c r="N89" s="33"/>
      <c r="O89" s="33"/>
      <c r="P89" s="33"/>
    </row>
    <row r="90" spans="1:22">
      <c r="B90" s="33"/>
      <c r="C90" s="33"/>
      <c r="D90" s="33"/>
      <c r="E90" s="33"/>
      <c r="F90" s="33"/>
      <c r="G90" s="33"/>
      <c r="H90" s="33"/>
      <c r="I90" s="33"/>
      <c r="J90" s="33"/>
      <c r="K90" s="33"/>
      <c r="L90" s="33"/>
      <c r="M90" s="33"/>
      <c r="N90" s="33"/>
      <c r="O90" s="33"/>
      <c r="P90" s="33"/>
    </row>
    <row r="91" spans="1:22">
      <c r="B91" s="33"/>
      <c r="C91" s="33"/>
      <c r="D91" s="33"/>
      <c r="E91" s="33"/>
      <c r="F91" s="33"/>
      <c r="G91" s="33"/>
      <c r="H91" s="33"/>
      <c r="I91" s="33"/>
      <c r="J91" s="33"/>
      <c r="K91" s="33"/>
      <c r="L91" s="33"/>
      <c r="M91" s="33"/>
      <c r="N91" s="33"/>
      <c r="O91" s="33"/>
      <c r="P91" s="33"/>
    </row>
    <row r="92" spans="1:22">
      <c r="B92" s="33"/>
      <c r="C92" s="33"/>
      <c r="D92" s="33"/>
      <c r="E92" s="33"/>
      <c r="F92" s="33"/>
      <c r="G92" s="33"/>
      <c r="H92" s="33"/>
      <c r="I92" s="33"/>
      <c r="J92" s="33"/>
      <c r="K92" s="33"/>
      <c r="L92" s="33"/>
      <c r="M92" s="33"/>
      <c r="N92" s="33"/>
      <c r="O92" s="33"/>
      <c r="P92" s="33"/>
    </row>
    <row r="93" spans="1:22">
      <c r="B93" s="33"/>
      <c r="C93" s="33"/>
      <c r="D93" s="33"/>
      <c r="E93" s="33"/>
      <c r="F93" s="33"/>
      <c r="G93" s="33"/>
      <c r="H93" s="33"/>
      <c r="I93" s="33"/>
      <c r="J93" s="33"/>
      <c r="K93" s="33"/>
      <c r="L93" s="33"/>
      <c r="M93" s="33"/>
      <c r="N93" s="33"/>
      <c r="O93" s="33"/>
      <c r="P93" s="33"/>
    </row>
    <row r="94" spans="1:22">
      <c r="B94" s="33"/>
      <c r="C94" s="33"/>
      <c r="D94" s="33"/>
      <c r="E94" s="33"/>
      <c r="F94" s="33"/>
      <c r="G94" s="33"/>
      <c r="H94" s="33"/>
      <c r="I94" s="33"/>
      <c r="J94" s="33"/>
      <c r="K94" s="33"/>
      <c r="L94" s="33"/>
      <c r="M94" s="33"/>
      <c r="N94" s="33"/>
      <c r="O94" s="33"/>
      <c r="P94" s="33"/>
    </row>
    <row r="95" spans="1:22">
      <c r="B95" s="33"/>
      <c r="C95" s="33"/>
      <c r="D95" s="33"/>
      <c r="E95" s="33"/>
      <c r="F95" s="33"/>
      <c r="G95" s="33"/>
      <c r="H95" s="33"/>
      <c r="I95" s="33"/>
      <c r="J95" s="33"/>
      <c r="K95" s="33"/>
      <c r="L95" s="33"/>
      <c r="M95" s="33"/>
      <c r="N95" s="33"/>
      <c r="O95" s="33"/>
      <c r="P95" s="33"/>
    </row>
    <row r="96" spans="1:22">
      <c r="B96" s="33"/>
      <c r="C96" s="33"/>
      <c r="D96" s="33"/>
      <c r="E96" s="33"/>
      <c r="F96" s="33"/>
      <c r="G96" s="33"/>
      <c r="H96" s="33"/>
      <c r="I96" s="33"/>
      <c r="J96" s="33"/>
      <c r="K96" s="33"/>
      <c r="L96" s="33"/>
      <c r="M96" s="33"/>
      <c r="N96" s="33"/>
      <c r="O96" s="33"/>
      <c r="P96" s="33"/>
    </row>
    <row r="97" spans="2:16">
      <c r="B97" s="33"/>
      <c r="C97" s="33"/>
      <c r="D97" s="33"/>
      <c r="E97" s="33"/>
      <c r="F97" s="33"/>
      <c r="G97" s="33"/>
      <c r="H97" s="33"/>
      <c r="I97" s="33"/>
      <c r="J97" s="33"/>
      <c r="K97" s="33"/>
      <c r="L97" s="33"/>
      <c r="M97" s="33"/>
      <c r="N97" s="33"/>
      <c r="O97" s="33"/>
      <c r="P97" s="33"/>
    </row>
    <row r="98" spans="2:16">
      <c r="B98" s="33"/>
      <c r="C98" s="33"/>
      <c r="D98" s="33"/>
      <c r="E98" s="33"/>
      <c r="F98" s="33"/>
      <c r="G98" s="33"/>
      <c r="H98" s="33"/>
      <c r="I98" s="33"/>
      <c r="J98" s="33"/>
      <c r="K98" s="33"/>
      <c r="L98" s="33"/>
      <c r="M98" s="33"/>
      <c r="N98" s="33"/>
      <c r="O98" s="33"/>
      <c r="P98" s="33"/>
    </row>
    <row r="99" spans="2:16">
      <c r="B99" s="33"/>
      <c r="C99" s="33"/>
      <c r="D99" s="33"/>
      <c r="E99" s="33"/>
      <c r="F99" s="33"/>
      <c r="G99" s="33"/>
      <c r="H99" s="33"/>
      <c r="I99" s="33"/>
      <c r="J99" s="33"/>
      <c r="K99" s="33"/>
      <c r="L99" s="33"/>
      <c r="M99" s="33"/>
      <c r="N99" s="33"/>
      <c r="O99" s="33"/>
      <c r="P99" s="33"/>
    </row>
    <row r="100" spans="2:16">
      <c r="B100" s="33"/>
      <c r="C100" s="33"/>
      <c r="D100" s="33"/>
      <c r="E100" s="33"/>
      <c r="F100" s="33"/>
      <c r="G100" s="33"/>
      <c r="H100" s="33"/>
      <c r="I100" s="33"/>
      <c r="J100" s="33"/>
      <c r="K100" s="33"/>
      <c r="L100" s="33"/>
      <c r="M100" s="33"/>
      <c r="N100" s="33"/>
      <c r="O100" s="33"/>
      <c r="P100" s="33"/>
    </row>
    <row r="101" spans="2:16">
      <c r="B101" s="33"/>
      <c r="C101" s="33"/>
      <c r="D101" s="33"/>
      <c r="E101" s="33"/>
      <c r="F101" s="33"/>
      <c r="G101" s="33"/>
      <c r="H101" s="33"/>
      <c r="I101" s="33"/>
      <c r="J101" s="33"/>
      <c r="K101" s="33"/>
      <c r="L101" s="33"/>
      <c r="M101" s="33"/>
      <c r="N101" s="33"/>
      <c r="O101" s="33"/>
      <c r="P101" s="33"/>
    </row>
    <row r="102" spans="2:16">
      <c r="B102" s="33"/>
      <c r="C102" s="33"/>
      <c r="D102" s="33"/>
      <c r="E102" s="33"/>
      <c r="F102" s="33"/>
      <c r="G102" s="33"/>
      <c r="H102" s="33"/>
      <c r="I102" s="33"/>
      <c r="J102" s="33"/>
      <c r="K102" s="33"/>
      <c r="L102" s="33"/>
      <c r="M102" s="33"/>
      <c r="N102" s="33"/>
      <c r="O102" s="33"/>
      <c r="P102" s="33"/>
    </row>
    <row r="103" spans="2:16">
      <c r="B103" s="33"/>
      <c r="C103" s="33"/>
      <c r="D103" s="33"/>
      <c r="E103" s="33"/>
      <c r="F103" s="33"/>
      <c r="G103" s="33"/>
      <c r="H103" s="33"/>
      <c r="I103" s="33"/>
      <c r="J103" s="33"/>
      <c r="K103" s="33"/>
      <c r="L103" s="33"/>
      <c r="M103" s="33"/>
      <c r="N103" s="33"/>
      <c r="O103" s="33"/>
      <c r="P103" s="33"/>
    </row>
    <row r="104" spans="2:16">
      <c r="B104" s="33"/>
      <c r="C104" s="33"/>
      <c r="D104" s="33"/>
      <c r="E104" s="33"/>
      <c r="F104" s="33"/>
      <c r="G104" s="33"/>
      <c r="H104" s="33"/>
      <c r="I104" s="33"/>
      <c r="J104" s="33"/>
      <c r="K104" s="33"/>
      <c r="L104" s="33"/>
      <c r="M104" s="33"/>
      <c r="N104" s="33"/>
      <c r="O104" s="33"/>
      <c r="P104" s="33"/>
    </row>
    <row r="105" spans="2:16">
      <c r="B105" s="33"/>
      <c r="C105" s="33"/>
      <c r="D105" s="33"/>
      <c r="E105" s="33"/>
      <c r="F105" s="33"/>
      <c r="G105" s="33"/>
      <c r="H105" s="33"/>
      <c r="I105" s="33"/>
      <c r="J105" s="33"/>
      <c r="K105" s="33"/>
      <c r="L105" s="33"/>
      <c r="M105" s="33"/>
      <c r="N105" s="33"/>
      <c r="O105" s="33"/>
      <c r="P105" s="33"/>
    </row>
    <row r="106" spans="2:16">
      <c r="B106" s="33"/>
      <c r="C106" s="33"/>
      <c r="D106" s="33"/>
      <c r="E106" s="33"/>
      <c r="F106" s="33"/>
      <c r="G106" s="33"/>
      <c r="H106" s="33"/>
      <c r="I106" s="33"/>
      <c r="J106" s="33"/>
      <c r="K106" s="33"/>
      <c r="L106" s="33"/>
      <c r="M106" s="33"/>
      <c r="N106" s="33"/>
      <c r="O106" s="33"/>
      <c r="P106" s="33"/>
    </row>
    <row r="107" spans="2:16">
      <c r="B107" s="33"/>
      <c r="C107" s="33"/>
      <c r="D107" s="33"/>
      <c r="E107" s="33"/>
      <c r="F107" s="33"/>
      <c r="G107" s="33"/>
      <c r="H107" s="33"/>
      <c r="I107" s="33"/>
      <c r="J107" s="33"/>
      <c r="K107" s="33"/>
      <c r="L107" s="33"/>
      <c r="M107" s="33"/>
      <c r="N107" s="33"/>
      <c r="O107" s="33"/>
      <c r="P107" s="33"/>
    </row>
    <row r="108" spans="2:16">
      <c r="B108" s="33"/>
      <c r="C108" s="33"/>
      <c r="D108" s="33"/>
      <c r="E108" s="33"/>
      <c r="F108" s="33"/>
      <c r="G108" s="33"/>
      <c r="H108" s="33"/>
      <c r="I108" s="33"/>
      <c r="J108" s="33"/>
      <c r="K108" s="33"/>
      <c r="L108" s="33"/>
      <c r="M108" s="33"/>
      <c r="N108" s="33"/>
      <c r="O108" s="33"/>
      <c r="P108" s="33"/>
    </row>
    <row r="109" spans="2:16">
      <c r="B109" s="33"/>
      <c r="C109" s="33"/>
      <c r="D109" s="33"/>
      <c r="E109" s="33"/>
      <c r="F109" s="33"/>
      <c r="G109" s="33"/>
      <c r="H109" s="33"/>
      <c r="I109" s="33"/>
      <c r="J109" s="33"/>
      <c r="K109" s="33"/>
      <c r="L109" s="33"/>
      <c r="M109" s="33"/>
      <c r="N109" s="33"/>
      <c r="O109" s="33"/>
      <c r="P109" s="33"/>
    </row>
    <row r="110" spans="2:16">
      <c r="B110" s="33"/>
      <c r="C110" s="33"/>
      <c r="D110" s="33"/>
      <c r="E110" s="33"/>
      <c r="F110" s="33"/>
      <c r="G110" s="33"/>
      <c r="H110" s="33"/>
      <c r="I110" s="33"/>
      <c r="J110" s="33"/>
      <c r="K110" s="33"/>
      <c r="L110" s="33"/>
      <c r="M110" s="33"/>
      <c r="N110" s="33"/>
      <c r="O110" s="33"/>
      <c r="P110" s="33"/>
    </row>
    <row r="111" spans="2:16">
      <c r="B111" s="33"/>
      <c r="C111" s="33"/>
      <c r="D111" s="33"/>
      <c r="E111" s="33"/>
      <c r="F111" s="33"/>
      <c r="G111" s="33"/>
      <c r="H111" s="33"/>
      <c r="I111" s="33"/>
      <c r="J111" s="33"/>
      <c r="K111" s="33"/>
      <c r="L111" s="33"/>
      <c r="M111" s="33"/>
      <c r="N111" s="33"/>
      <c r="O111" s="33"/>
      <c r="P111" s="33"/>
    </row>
    <row r="112" spans="2:16">
      <c r="B112" s="33"/>
      <c r="C112" s="33"/>
      <c r="D112" s="33"/>
      <c r="E112" s="33"/>
      <c r="F112" s="33"/>
      <c r="G112" s="33"/>
      <c r="H112" s="33"/>
      <c r="I112" s="33"/>
      <c r="J112" s="33"/>
      <c r="K112" s="33"/>
      <c r="L112" s="33"/>
      <c r="M112" s="33"/>
      <c r="N112" s="33"/>
      <c r="O112" s="33"/>
      <c r="P112" s="33"/>
    </row>
    <row r="113" spans="2:16">
      <c r="B113" s="33"/>
      <c r="C113" s="33"/>
      <c r="D113" s="33"/>
      <c r="E113" s="33"/>
      <c r="F113" s="33"/>
      <c r="G113" s="33"/>
      <c r="H113" s="33"/>
      <c r="I113" s="33"/>
      <c r="J113" s="33"/>
      <c r="K113" s="33"/>
      <c r="L113" s="33"/>
      <c r="M113" s="33"/>
      <c r="N113" s="33"/>
      <c r="O113" s="33"/>
      <c r="P113" s="33"/>
    </row>
    <row r="114" spans="2:16">
      <c r="B114" s="33"/>
      <c r="C114" s="33"/>
      <c r="D114" s="33"/>
      <c r="E114" s="33"/>
      <c r="F114" s="33"/>
      <c r="G114" s="33"/>
      <c r="H114" s="33"/>
      <c r="I114" s="33"/>
      <c r="J114" s="33"/>
      <c r="K114" s="33"/>
      <c r="L114" s="33"/>
      <c r="M114" s="33"/>
      <c r="N114" s="33"/>
      <c r="O114" s="33"/>
      <c r="P114" s="33"/>
    </row>
    <row r="115" spans="2:16">
      <c r="B115" s="33"/>
      <c r="C115" s="33"/>
      <c r="D115" s="33"/>
      <c r="E115" s="33"/>
      <c r="F115" s="33"/>
      <c r="G115" s="33"/>
      <c r="H115" s="33"/>
      <c r="I115" s="33"/>
      <c r="J115" s="33"/>
      <c r="K115" s="33"/>
      <c r="L115" s="33"/>
      <c r="M115" s="33"/>
      <c r="N115" s="33"/>
      <c r="O115" s="33"/>
      <c r="P115" s="33"/>
    </row>
    <row r="116" spans="2:16">
      <c r="B116" s="33"/>
      <c r="C116" s="33"/>
      <c r="D116" s="33"/>
      <c r="E116" s="33"/>
      <c r="F116" s="33"/>
      <c r="G116" s="33"/>
      <c r="H116" s="33"/>
      <c r="I116" s="33"/>
      <c r="J116" s="33"/>
      <c r="K116" s="33"/>
      <c r="L116" s="33"/>
      <c r="M116" s="33"/>
      <c r="N116" s="33"/>
      <c r="O116" s="33"/>
      <c r="P116" s="33"/>
    </row>
    <row r="117" spans="2:16">
      <c r="B117" s="33"/>
      <c r="C117" s="33"/>
      <c r="D117" s="33"/>
      <c r="E117" s="33"/>
      <c r="F117" s="33"/>
      <c r="G117" s="33"/>
      <c r="H117" s="33"/>
      <c r="I117" s="33"/>
      <c r="J117" s="33"/>
      <c r="K117" s="33"/>
      <c r="L117" s="33"/>
      <c r="M117" s="33"/>
      <c r="N117" s="33"/>
      <c r="O117" s="33"/>
      <c r="P117" s="33"/>
    </row>
    <row r="118" spans="2:16">
      <c r="B118" s="33"/>
      <c r="C118" s="33"/>
      <c r="D118" s="33"/>
      <c r="E118" s="33"/>
      <c r="F118" s="33"/>
      <c r="G118" s="33"/>
      <c r="H118" s="33"/>
      <c r="I118" s="33"/>
      <c r="J118" s="33"/>
      <c r="K118" s="33"/>
      <c r="L118" s="33"/>
      <c r="M118" s="33"/>
      <c r="N118" s="33"/>
      <c r="O118" s="33"/>
      <c r="P118" s="33"/>
    </row>
    <row r="119" spans="2:16">
      <c r="B119" s="33"/>
      <c r="C119" s="33"/>
      <c r="D119" s="33"/>
      <c r="E119" s="33"/>
      <c r="F119" s="33"/>
      <c r="G119" s="33"/>
      <c r="H119" s="33"/>
      <c r="I119" s="33"/>
      <c r="J119" s="33"/>
      <c r="K119" s="33"/>
      <c r="L119" s="33"/>
      <c r="M119" s="33"/>
      <c r="N119" s="33"/>
      <c r="O119" s="33"/>
      <c r="P119" s="33"/>
    </row>
    <row r="120" spans="2:16">
      <c r="B120" s="33"/>
      <c r="C120" s="33"/>
      <c r="D120" s="33"/>
      <c r="E120" s="33"/>
      <c r="F120" s="33"/>
      <c r="G120" s="33"/>
      <c r="H120" s="33"/>
      <c r="I120" s="33"/>
      <c r="J120" s="33"/>
      <c r="K120" s="33"/>
      <c r="L120" s="33"/>
      <c r="M120" s="33"/>
      <c r="N120" s="33"/>
      <c r="O120" s="33"/>
      <c r="P120" s="33"/>
    </row>
    <row r="121" spans="2:16">
      <c r="B121" s="33"/>
      <c r="C121" s="33"/>
      <c r="D121" s="33"/>
      <c r="E121" s="33"/>
      <c r="F121" s="33"/>
      <c r="G121" s="33"/>
      <c r="H121" s="33"/>
      <c r="I121" s="33"/>
      <c r="J121" s="33"/>
      <c r="K121" s="33"/>
      <c r="L121" s="33"/>
      <c r="M121" s="33"/>
      <c r="N121" s="33"/>
      <c r="O121" s="33"/>
      <c r="P121" s="33"/>
    </row>
    <row r="122" spans="2:16">
      <c r="B122" s="33"/>
      <c r="C122" s="33"/>
      <c r="D122" s="33"/>
      <c r="E122" s="33"/>
      <c r="F122" s="33"/>
      <c r="G122" s="33"/>
      <c r="H122" s="33"/>
      <c r="I122" s="33"/>
      <c r="J122" s="33"/>
      <c r="K122" s="33"/>
      <c r="L122" s="33"/>
      <c r="M122" s="33"/>
      <c r="N122" s="33"/>
      <c r="O122" s="33"/>
      <c r="P122" s="33"/>
    </row>
    <row r="123" spans="2:16">
      <c r="B123" s="33"/>
      <c r="C123" s="33"/>
      <c r="D123" s="33"/>
      <c r="E123" s="33"/>
      <c r="F123" s="33"/>
      <c r="G123" s="33"/>
      <c r="H123" s="33"/>
      <c r="I123" s="33"/>
      <c r="J123" s="33"/>
      <c r="K123" s="33"/>
      <c r="L123" s="33"/>
      <c r="M123" s="33"/>
      <c r="N123" s="33"/>
      <c r="O123" s="33"/>
      <c r="P123" s="33"/>
    </row>
    <row r="124" spans="2:16">
      <c r="B124" s="33"/>
      <c r="C124" s="33"/>
      <c r="D124" s="33"/>
      <c r="E124" s="33"/>
      <c r="F124" s="33"/>
      <c r="G124" s="33"/>
      <c r="H124" s="33"/>
      <c r="I124" s="33"/>
      <c r="J124" s="33"/>
      <c r="K124" s="33"/>
      <c r="L124" s="33"/>
      <c r="M124" s="33"/>
      <c r="N124" s="33"/>
      <c r="O124" s="33"/>
      <c r="P124" s="33"/>
    </row>
    <row r="125" spans="2:16">
      <c r="B125" s="33"/>
      <c r="C125" s="33"/>
      <c r="D125" s="33"/>
      <c r="E125" s="33"/>
      <c r="F125" s="33"/>
      <c r="G125" s="33"/>
      <c r="H125" s="33"/>
      <c r="I125" s="33"/>
      <c r="J125" s="33"/>
      <c r="K125" s="33"/>
      <c r="L125" s="33"/>
      <c r="M125" s="33"/>
      <c r="N125" s="33"/>
      <c r="O125" s="33"/>
      <c r="P125" s="33"/>
    </row>
    <row r="126" spans="2:16">
      <c r="B126" s="33"/>
      <c r="C126" s="33"/>
      <c r="D126" s="33"/>
      <c r="E126" s="33"/>
      <c r="F126" s="33"/>
      <c r="G126" s="33"/>
      <c r="H126" s="33"/>
      <c r="I126" s="33"/>
      <c r="J126" s="33"/>
      <c r="K126" s="33"/>
      <c r="L126" s="33"/>
      <c r="M126" s="33"/>
      <c r="N126" s="33"/>
      <c r="O126" s="33"/>
      <c r="P126" s="33"/>
    </row>
    <row r="127" spans="2:16">
      <c r="B127" s="33"/>
      <c r="C127" s="33"/>
      <c r="D127" s="33"/>
      <c r="E127" s="33"/>
      <c r="F127" s="33"/>
      <c r="G127" s="33"/>
      <c r="H127" s="33"/>
      <c r="I127" s="33"/>
      <c r="J127" s="33"/>
      <c r="K127" s="33"/>
      <c r="L127" s="33"/>
      <c r="M127" s="33"/>
      <c r="N127" s="33"/>
      <c r="O127" s="33"/>
      <c r="P127" s="33"/>
    </row>
    <row r="128" spans="2:16">
      <c r="B128" s="33"/>
      <c r="C128" s="33"/>
      <c r="D128" s="33"/>
      <c r="E128" s="33"/>
      <c r="F128" s="33"/>
      <c r="G128" s="33"/>
      <c r="H128" s="33"/>
      <c r="I128" s="33"/>
      <c r="J128" s="33"/>
      <c r="K128" s="33"/>
      <c r="L128" s="33"/>
      <c r="M128" s="33"/>
      <c r="N128" s="33"/>
      <c r="O128" s="33"/>
      <c r="P128" s="33"/>
    </row>
    <row r="129" spans="2:16">
      <c r="B129" s="33"/>
      <c r="C129" s="33"/>
      <c r="D129" s="33"/>
      <c r="E129" s="33"/>
      <c r="F129" s="33"/>
      <c r="G129" s="33"/>
      <c r="H129" s="33"/>
      <c r="I129" s="33"/>
      <c r="J129" s="33"/>
      <c r="K129" s="33"/>
      <c r="L129" s="33"/>
      <c r="M129" s="33"/>
      <c r="N129" s="33"/>
      <c r="O129" s="33"/>
      <c r="P129" s="33"/>
    </row>
    <row r="130" spans="2:16">
      <c r="B130" s="33"/>
      <c r="C130" s="33"/>
      <c r="D130" s="33"/>
      <c r="E130" s="33"/>
      <c r="F130" s="33"/>
      <c r="G130" s="33"/>
      <c r="H130" s="33"/>
      <c r="I130" s="33"/>
      <c r="J130" s="33"/>
      <c r="K130" s="33"/>
      <c r="L130" s="33"/>
      <c r="M130" s="33"/>
      <c r="N130" s="33"/>
      <c r="O130" s="33"/>
      <c r="P130" s="33"/>
    </row>
    <row r="131" spans="2:16">
      <c r="B131" s="33"/>
      <c r="C131" s="33"/>
      <c r="D131" s="33"/>
      <c r="E131" s="33"/>
      <c r="F131" s="33"/>
      <c r="G131" s="33"/>
      <c r="H131" s="33"/>
      <c r="I131" s="33"/>
      <c r="J131" s="33"/>
      <c r="K131" s="33"/>
      <c r="L131" s="33"/>
      <c r="M131" s="33"/>
      <c r="N131" s="33"/>
      <c r="O131" s="33"/>
      <c r="P131" s="33"/>
    </row>
    <row r="132" spans="2:16">
      <c r="B132" s="33"/>
      <c r="C132" s="33"/>
      <c r="D132" s="33"/>
      <c r="E132" s="33"/>
      <c r="F132" s="33"/>
      <c r="G132" s="33"/>
      <c r="H132" s="33"/>
      <c r="I132" s="33"/>
      <c r="J132" s="33"/>
      <c r="K132" s="33"/>
      <c r="L132" s="33"/>
      <c r="M132" s="33"/>
      <c r="N132" s="33"/>
      <c r="O132" s="33"/>
      <c r="P132" s="33"/>
    </row>
    <row r="133" spans="2:16">
      <c r="B133" s="33"/>
      <c r="C133" s="33"/>
      <c r="D133" s="33"/>
      <c r="E133" s="33"/>
      <c r="F133" s="33"/>
      <c r="G133" s="33"/>
      <c r="H133" s="33"/>
      <c r="I133" s="33"/>
      <c r="J133" s="33"/>
      <c r="K133" s="33"/>
      <c r="L133" s="33"/>
      <c r="M133" s="33"/>
      <c r="N133" s="33"/>
      <c r="O133" s="33"/>
      <c r="P133" s="33"/>
    </row>
    <row r="134" spans="2:16">
      <c r="B134" s="33"/>
      <c r="C134" s="33"/>
      <c r="D134" s="33"/>
      <c r="E134" s="33"/>
      <c r="F134" s="33"/>
      <c r="G134" s="33"/>
      <c r="H134" s="33"/>
      <c r="I134" s="33"/>
      <c r="J134" s="33"/>
      <c r="K134" s="33"/>
      <c r="L134" s="33"/>
      <c r="M134" s="33"/>
      <c r="N134" s="33"/>
      <c r="O134" s="33"/>
      <c r="P134" s="33"/>
    </row>
    <row r="135" spans="2:16">
      <c r="B135" s="33"/>
      <c r="C135" s="33"/>
      <c r="D135" s="33"/>
      <c r="E135" s="33"/>
      <c r="F135" s="33"/>
      <c r="G135" s="33"/>
      <c r="H135" s="33"/>
      <c r="I135" s="33"/>
      <c r="J135" s="33"/>
      <c r="K135" s="33"/>
      <c r="L135" s="33"/>
      <c r="M135" s="33"/>
      <c r="N135" s="33"/>
      <c r="O135" s="33"/>
      <c r="P135" s="33"/>
    </row>
    <row r="136" spans="2:16">
      <c r="B136" s="33"/>
      <c r="C136" s="33"/>
      <c r="D136" s="33"/>
      <c r="E136" s="33"/>
      <c r="F136" s="33"/>
      <c r="G136" s="33"/>
      <c r="H136" s="33"/>
      <c r="I136" s="33"/>
      <c r="J136" s="33"/>
      <c r="K136" s="33"/>
      <c r="L136" s="33"/>
      <c r="M136" s="33"/>
      <c r="N136" s="33"/>
      <c r="O136" s="33"/>
      <c r="P136" s="33"/>
    </row>
    <row r="137" spans="2:16">
      <c r="B137" s="33"/>
      <c r="C137" s="33"/>
      <c r="D137" s="33"/>
      <c r="E137" s="33"/>
      <c r="F137" s="33"/>
      <c r="G137" s="33"/>
      <c r="H137" s="33"/>
      <c r="I137" s="33"/>
      <c r="J137" s="33"/>
      <c r="K137" s="33"/>
      <c r="L137" s="33"/>
      <c r="M137" s="33"/>
      <c r="N137" s="33"/>
      <c r="O137" s="33"/>
      <c r="P137" s="33"/>
    </row>
    <row r="138" spans="2:16">
      <c r="B138" s="33"/>
      <c r="C138" s="33"/>
      <c r="D138" s="33"/>
      <c r="E138" s="33"/>
      <c r="F138" s="33"/>
      <c r="G138" s="33"/>
      <c r="H138" s="33"/>
      <c r="I138" s="33"/>
      <c r="J138" s="33"/>
      <c r="K138" s="33"/>
      <c r="L138" s="33"/>
      <c r="M138" s="33"/>
      <c r="N138" s="33"/>
      <c r="O138" s="33"/>
      <c r="P138" s="33"/>
    </row>
    <row r="139" spans="2:16">
      <c r="B139" s="33"/>
      <c r="C139" s="33"/>
      <c r="D139" s="33"/>
      <c r="E139" s="33"/>
      <c r="F139" s="33"/>
      <c r="G139" s="33"/>
      <c r="H139" s="33"/>
      <c r="I139" s="33"/>
      <c r="J139" s="33"/>
      <c r="K139" s="33"/>
      <c r="L139" s="33"/>
      <c r="M139" s="33"/>
      <c r="N139" s="33"/>
      <c r="O139" s="33"/>
      <c r="P139" s="33"/>
    </row>
    <row r="140" spans="2:16">
      <c r="B140" s="33"/>
      <c r="C140" s="33"/>
      <c r="D140" s="33"/>
      <c r="E140" s="33"/>
      <c r="F140" s="33"/>
      <c r="G140" s="33"/>
      <c r="H140" s="33"/>
      <c r="I140" s="33"/>
      <c r="J140" s="33"/>
      <c r="K140" s="33"/>
      <c r="L140" s="33"/>
      <c r="M140" s="33"/>
      <c r="N140" s="33"/>
      <c r="O140" s="33"/>
      <c r="P140" s="33"/>
    </row>
    <row r="141" spans="2:16">
      <c r="B141" s="33"/>
      <c r="C141" s="33"/>
      <c r="D141" s="33"/>
      <c r="E141" s="33"/>
      <c r="F141" s="33"/>
      <c r="G141" s="33"/>
      <c r="H141" s="33"/>
      <c r="I141" s="33"/>
      <c r="J141" s="33"/>
      <c r="K141" s="33"/>
      <c r="L141" s="33"/>
      <c r="M141" s="33"/>
      <c r="N141" s="33"/>
      <c r="O141" s="33"/>
      <c r="P141" s="33"/>
    </row>
    <row r="142" spans="2:16">
      <c r="B142" s="33"/>
      <c r="C142" s="33"/>
      <c r="D142" s="33"/>
      <c r="E142" s="33"/>
      <c r="F142" s="33"/>
      <c r="G142" s="33"/>
      <c r="H142" s="33"/>
      <c r="I142" s="33"/>
      <c r="J142" s="33"/>
      <c r="K142" s="33"/>
      <c r="L142" s="33"/>
      <c r="M142" s="33"/>
      <c r="N142" s="33"/>
      <c r="O142" s="33"/>
      <c r="P142" s="33"/>
    </row>
    <row r="143" spans="2:16">
      <c r="B143" s="33"/>
      <c r="C143" s="33"/>
      <c r="D143" s="33"/>
      <c r="E143" s="33"/>
      <c r="F143" s="33"/>
      <c r="G143" s="33"/>
      <c r="H143" s="33"/>
      <c r="I143" s="33"/>
      <c r="J143" s="33"/>
      <c r="K143" s="33"/>
      <c r="L143" s="33"/>
      <c r="M143" s="33"/>
      <c r="N143" s="33"/>
      <c r="O143" s="33"/>
      <c r="P143" s="33"/>
    </row>
    <row r="144" spans="2:16">
      <c r="B144" s="33"/>
      <c r="C144" s="33"/>
      <c r="D144" s="33"/>
      <c r="E144" s="33"/>
      <c r="F144" s="33"/>
      <c r="G144" s="33"/>
      <c r="H144" s="33"/>
      <c r="I144" s="33"/>
      <c r="J144" s="33"/>
      <c r="K144" s="33"/>
      <c r="L144" s="33"/>
      <c r="M144" s="33"/>
      <c r="N144" s="33"/>
      <c r="O144" s="33"/>
      <c r="P144" s="33"/>
    </row>
    <row r="145" spans="2:16">
      <c r="B145" s="33"/>
      <c r="C145" s="33"/>
      <c r="D145" s="33"/>
      <c r="E145" s="33"/>
      <c r="F145" s="33"/>
      <c r="G145" s="33"/>
      <c r="H145" s="33"/>
      <c r="I145" s="33"/>
      <c r="J145" s="33"/>
      <c r="K145" s="33"/>
      <c r="L145" s="33"/>
      <c r="M145" s="33"/>
      <c r="N145" s="33"/>
      <c r="O145" s="33"/>
      <c r="P145" s="33"/>
    </row>
    <row r="146" spans="2:16">
      <c r="B146" s="33"/>
      <c r="C146" s="33"/>
      <c r="D146" s="33"/>
      <c r="E146" s="33"/>
      <c r="F146" s="33"/>
      <c r="G146" s="33"/>
      <c r="H146" s="33"/>
      <c r="I146" s="33"/>
      <c r="J146" s="33"/>
      <c r="K146" s="33"/>
      <c r="L146" s="33"/>
      <c r="M146" s="33"/>
      <c r="N146" s="33"/>
      <c r="O146" s="33"/>
      <c r="P146" s="33"/>
    </row>
    <row r="147" spans="2:16">
      <c r="B147" s="33"/>
      <c r="C147" s="33"/>
      <c r="D147" s="33"/>
      <c r="E147" s="33"/>
      <c r="F147" s="33"/>
      <c r="G147" s="33"/>
      <c r="H147" s="33"/>
      <c r="I147" s="33"/>
      <c r="J147" s="33"/>
      <c r="K147" s="33"/>
      <c r="L147" s="33"/>
      <c r="M147" s="33"/>
      <c r="N147" s="33"/>
      <c r="O147" s="33"/>
      <c r="P147" s="33"/>
    </row>
    <row r="148" spans="2:16">
      <c r="B148" s="33"/>
      <c r="C148" s="33"/>
      <c r="D148" s="33"/>
      <c r="E148" s="33"/>
      <c r="F148" s="33"/>
      <c r="G148" s="33"/>
      <c r="H148" s="33"/>
      <c r="I148" s="33"/>
      <c r="J148" s="33"/>
      <c r="K148" s="33"/>
      <c r="L148" s="33"/>
      <c r="M148" s="33"/>
      <c r="N148" s="33"/>
      <c r="O148" s="33"/>
      <c r="P148" s="33"/>
    </row>
    <row r="149" spans="2:16">
      <c r="B149" s="33"/>
      <c r="C149" s="33"/>
      <c r="D149" s="33"/>
      <c r="E149" s="33"/>
      <c r="F149" s="33"/>
      <c r="G149" s="33"/>
      <c r="H149" s="33"/>
      <c r="I149" s="33"/>
      <c r="J149" s="33"/>
      <c r="K149" s="33"/>
      <c r="L149" s="33"/>
      <c r="M149" s="33"/>
      <c r="N149" s="33"/>
      <c r="O149" s="33"/>
      <c r="P149" s="33"/>
    </row>
    <row r="150" spans="2:16">
      <c r="B150" s="33"/>
      <c r="C150" s="33"/>
      <c r="D150" s="33"/>
      <c r="E150" s="33"/>
      <c r="F150" s="33"/>
      <c r="G150" s="33"/>
      <c r="H150" s="33"/>
      <c r="I150" s="33"/>
      <c r="J150" s="33"/>
      <c r="K150" s="33"/>
      <c r="L150" s="33"/>
      <c r="M150" s="33"/>
      <c r="N150" s="33"/>
      <c r="O150" s="33"/>
      <c r="P150" s="33"/>
    </row>
    <row r="151" spans="2:16">
      <c r="B151" s="33"/>
      <c r="C151" s="33"/>
      <c r="D151" s="33"/>
      <c r="E151" s="33"/>
      <c r="F151" s="33"/>
      <c r="G151" s="33"/>
      <c r="H151" s="33"/>
      <c r="I151" s="33"/>
      <c r="J151" s="33"/>
      <c r="K151" s="33"/>
      <c r="L151" s="33"/>
      <c r="M151" s="33"/>
      <c r="N151" s="33"/>
      <c r="O151" s="33"/>
      <c r="P151" s="33"/>
    </row>
    <row r="152" spans="2:16">
      <c r="B152" s="33"/>
      <c r="C152" s="33"/>
      <c r="D152" s="33"/>
      <c r="E152" s="33"/>
      <c r="F152" s="33"/>
      <c r="G152" s="33"/>
      <c r="H152" s="33"/>
      <c r="I152" s="33"/>
      <c r="J152" s="33"/>
      <c r="K152" s="33"/>
      <c r="L152" s="33"/>
      <c r="M152" s="33"/>
      <c r="N152" s="33"/>
      <c r="O152" s="33"/>
      <c r="P152" s="33"/>
    </row>
    <row r="153" spans="2:16">
      <c r="B153" s="33"/>
      <c r="C153" s="33"/>
      <c r="D153" s="33"/>
      <c r="E153" s="33"/>
      <c r="F153" s="33"/>
      <c r="G153" s="33"/>
      <c r="H153" s="33"/>
      <c r="I153" s="33"/>
      <c r="J153" s="33"/>
      <c r="K153" s="33"/>
      <c r="L153" s="33"/>
      <c r="M153" s="33"/>
      <c r="N153" s="33"/>
      <c r="O153" s="33"/>
      <c r="P153" s="33"/>
    </row>
    <row r="154" spans="2:16">
      <c r="B154" s="33"/>
      <c r="C154" s="33"/>
      <c r="D154" s="33"/>
      <c r="E154" s="33"/>
      <c r="F154" s="33"/>
      <c r="G154" s="33"/>
      <c r="H154" s="33"/>
      <c r="I154" s="33"/>
      <c r="J154" s="33"/>
      <c r="K154" s="33"/>
      <c r="L154" s="33"/>
      <c r="M154" s="33"/>
      <c r="N154" s="33"/>
      <c r="O154" s="33"/>
      <c r="P154" s="33"/>
    </row>
    <row r="155" spans="2:16">
      <c r="B155" s="33"/>
      <c r="C155" s="33"/>
      <c r="D155" s="33"/>
      <c r="E155" s="33"/>
      <c r="F155" s="33"/>
      <c r="G155" s="33"/>
      <c r="H155" s="33"/>
      <c r="I155" s="33"/>
      <c r="J155" s="33"/>
      <c r="K155" s="33"/>
      <c r="L155" s="33"/>
      <c r="M155" s="33"/>
      <c r="N155" s="33"/>
      <c r="O155" s="33"/>
      <c r="P155" s="33"/>
    </row>
    <row r="156" spans="2:16">
      <c r="B156" s="33"/>
      <c r="C156" s="33"/>
      <c r="D156" s="33"/>
      <c r="E156" s="33"/>
      <c r="F156" s="33"/>
      <c r="G156" s="33"/>
      <c r="H156" s="33"/>
      <c r="I156" s="33"/>
      <c r="J156" s="33"/>
      <c r="K156" s="33"/>
      <c r="L156" s="33"/>
      <c r="M156" s="33"/>
      <c r="N156" s="33"/>
      <c r="O156" s="33"/>
      <c r="P156" s="33"/>
    </row>
    <row r="157" spans="2:16">
      <c r="B157" s="33"/>
      <c r="C157" s="33"/>
      <c r="D157" s="33"/>
      <c r="E157" s="33"/>
      <c r="F157" s="33"/>
      <c r="G157" s="33"/>
      <c r="H157" s="33"/>
      <c r="I157" s="33"/>
      <c r="J157" s="33"/>
      <c r="K157" s="33"/>
      <c r="L157" s="33"/>
      <c r="M157" s="33"/>
      <c r="N157" s="33"/>
      <c r="O157" s="33"/>
      <c r="P157" s="33"/>
    </row>
    <row r="158" spans="2:16">
      <c r="B158" s="33"/>
      <c r="C158" s="33"/>
      <c r="D158" s="33"/>
      <c r="E158" s="33"/>
      <c r="F158" s="33"/>
      <c r="G158" s="33"/>
      <c r="H158" s="33"/>
      <c r="I158" s="33"/>
      <c r="J158" s="33"/>
      <c r="K158" s="33"/>
      <c r="L158" s="33"/>
      <c r="M158" s="33"/>
      <c r="N158" s="33"/>
      <c r="O158" s="33"/>
      <c r="P158" s="33"/>
    </row>
    <row r="159" spans="2:16">
      <c r="B159" s="33"/>
      <c r="C159" s="33"/>
      <c r="D159" s="33"/>
      <c r="E159" s="33"/>
      <c r="F159" s="33"/>
      <c r="G159" s="33"/>
      <c r="H159" s="33"/>
      <c r="I159" s="33"/>
      <c r="J159" s="33"/>
      <c r="K159" s="33"/>
      <c r="L159" s="33"/>
      <c r="M159" s="33"/>
      <c r="N159" s="33"/>
      <c r="O159" s="33"/>
      <c r="P159" s="33"/>
    </row>
    <row r="160" spans="2:16">
      <c r="B160" s="33"/>
      <c r="C160" s="33"/>
      <c r="D160" s="33"/>
      <c r="E160" s="33"/>
      <c r="F160" s="33"/>
      <c r="G160" s="33"/>
      <c r="H160" s="33"/>
      <c r="I160" s="33"/>
      <c r="J160" s="33"/>
      <c r="K160" s="33"/>
      <c r="L160" s="33"/>
      <c r="M160" s="33"/>
      <c r="N160" s="33"/>
      <c r="O160" s="33"/>
      <c r="P160" s="33"/>
    </row>
    <row r="161" spans="2:16">
      <c r="B161" s="33"/>
      <c r="C161" s="33"/>
      <c r="D161" s="33"/>
      <c r="E161" s="33"/>
      <c r="F161" s="33"/>
      <c r="G161" s="33"/>
      <c r="H161" s="33"/>
      <c r="I161" s="33"/>
      <c r="J161" s="33"/>
      <c r="K161" s="33"/>
      <c r="L161" s="33"/>
      <c r="M161" s="33"/>
      <c r="N161" s="33"/>
      <c r="O161" s="33"/>
      <c r="P161" s="33"/>
    </row>
    <row r="162" spans="2:16">
      <c r="B162" s="33"/>
      <c r="C162" s="33"/>
      <c r="D162" s="33"/>
      <c r="E162" s="33"/>
      <c r="F162" s="33"/>
      <c r="G162" s="33"/>
      <c r="H162" s="33"/>
      <c r="I162" s="33"/>
      <c r="J162" s="33"/>
      <c r="K162" s="33"/>
      <c r="L162" s="33"/>
      <c r="M162" s="33"/>
      <c r="N162" s="33"/>
      <c r="O162" s="33"/>
      <c r="P162" s="33"/>
    </row>
    <row r="163" spans="2:16">
      <c r="B163" s="33"/>
      <c r="C163" s="33"/>
      <c r="D163" s="33"/>
      <c r="E163" s="33"/>
      <c r="F163" s="33"/>
      <c r="G163" s="33"/>
      <c r="H163" s="33"/>
      <c r="I163" s="33"/>
      <c r="J163" s="33"/>
      <c r="K163" s="33"/>
      <c r="L163" s="33"/>
      <c r="M163" s="33"/>
      <c r="N163" s="33"/>
      <c r="O163" s="33"/>
      <c r="P163" s="33"/>
    </row>
    <row r="164" spans="2:16">
      <c r="B164" s="33"/>
      <c r="C164" s="33"/>
      <c r="D164" s="33"/>
      <c r="E164" s="33"/>
      <c r="F164" s="33"/>
      <c r="G164" s="33"/>
      <c r="H164" s="33"/>
      <c r="I164" s="33"/>
      <c r="J164" s="33"/>
      <c r="K164" s="33"/>
      <c r="L164" s="33"/>
      <c r="M164" s="33"/>
      <c r="N164" s="33"/>
      <c r="O164" s="33"/>
      <c r="P164" s="33"/>
    </row>
    <row r="165" spans="2:16">
      <c r="B165" s="33"/>
      <c r="C165" s="33"/>
      <c r="D165" s="33"/>
      <c r="E165" s="33"/>
      <c r="F165" s="33"/>
      <c r="G165" s="33"/>
      <c r="H165" s="33"/>
      <c r="I165" s="33"/>
      <c r="J165" s="33"/>
      <c r="K165" s="33"/>
      <c r="L165" s="33"/>
      <c r="M165" s="33"/>
      <c r="N165" s="33"/>
      <c r="O165" s="33"/>
      <c r="P165" s="33"/>
    </row>
    <row r="166" spans="2:16">
      <c r="B166" s="33"/>
      <c r="C166" s="33"/>
      <c r="D166" s="33"/>
      <c r="E166" s="33"/>
      <c r="F166" s="33"/>
      <c r="G166" s="33"/>
      <c r="H166" s="33"/>
      <c r="I166" s="33"/>
      <c r="J166" s="33"/>
      <c r="K166" s="33"/>
      <c r="L166" s="33"/>
      <c r="M166" s="33"/>
      <c r="N166" s="33"/>
      <c r="O166" s="33"/>
      <c r="P166" s="33"/>
    </row>
    <row r="167" spans="2:16">
      <c r="B167" s="33"/>
      <c r="C167" s="33"/>
      <c r="D167" s="33"/>
      <c r="E167" s="33"/>
      <c r="F167" s="33"/>
      <c r="G167" s="33"/>
      <c r="H167" s="33"/>
      <c r="I167" s="33"/>
      <c r="J167" s="33"/>
      <c r="K167" s="33"/>
      <c r="L167" s="33"/>
      <c r="M167" s="33"/>
      <c r="N167" s="33"/>
      <c r="O167" s="33"/>
      <c r="P167" s="33"/>
    </row>
    <row r="168" spans="2:16">
      <c r="B168" s="33"/>
      <c r="C168" s="33"/>
      <c r="D168" s="33"/>
      <c r="E168" s="33"/>
      <c r="F168" s="33"/>
      <c r="G168" s="33"/>
      <c r="H168" s="33"/>
      <c r="I168" s="33"/>
      <c r="J168" s="33"/>
      <c r="K168" s="33"/>
      <c r="L168" s="33"/>
      <c r="M168" s="33"/>
      <c r="N168" s="33"/>
      <c r="O168" s="33"/>
      <c r="P168" s="33"/>
    </row>
    <row r="169" spans="2:16">
      <c r="B169" s="33"/>
      <c r="C169" s="33"/>
      <c r="D169" s="33"/>
      <c r="E169" s="33"/>
      <c r="F169" s="33"/>
      <c r="G169" s="33"/>
      <c r="H169" s="33"/>
      <c r="I169" s="33"/>
      <c r="J169" s="33"/>
      <c r="K169" s="33"/>
      <c r="L169" s="33"/>
      <c r="M169" s="33"/>
      <c r="N169" s="33"/>
      <c r="O169" s="33"/>
      <c r="P169" s="33"/>
    </row>
    <row r="170" spans="2:16">
      <c r="B170" s="33"/>
      <c r="C170" s="33"/>
      <c r="D170" s="33"/>
      <c r="E170" s="33"/>
      <c r="F170" s="33"/>
      <c r="G170" s="33"/>
      <c r="H170" s="33"/>
      <c r="I170" s="33"/>
      <c r="J170" s="33"/>
      <c r="K170" s="33"/>
      <c r="L170" s="33"/>
      <c r="M170" s="33"/>
      <c r="N170" s="33"/>
      <c r="O170" s="33"/>
      <c r="P170" s="33"/>
    </row>
    <row r="171" spans="2:16">
      <c r="B171" s="33"/>
      <c r="C171" s="33"/>
      <c r="D171" s="33"/>
      <c r="E171" s="33"/>
      <c r="F171" s="33"/>
      <c r="G171" s="33"/>
      <c r="H171" s="33"/>
      <c r="I171" s="33"/>
      <c r="J171" s="33"/>
      <c r="K171" s="33"/>
      <c r="L171" s="33"/>
      <c r="M171" s="33"/>
      <c r="N171" s="33"/>
      <c r="O171" s="33"/>
      <c r="P171" s="33"/>
    </row>
    <row r="172" spans="2:16">
      <c r="B172" s="33"/>
      <c r="C172" s="33"/>
      <c r="D172" s="33"/>
      <c r="E172" s="33"/>
      <c r="F172" s="33"/>
      <c r="G172" s="33"/>
      <c r="H172" s="33"/>
      <c r="I172" s="33"/>
      <c r="J172" s="33"/>
      <c r="K172" s="33"/>
      <c r="L172" s="33"/>
      <c r="M172" s="33"/>
      <c r="N172" s="33"/>
      <c r="O172" s="33"/>
      <c r="P172" s="33"/>
    </row>
    <row r="173" spans="2:16">
      <c r="B173" s="33"/>
      <c r="C173" s="33"/>
      <c r="D173" s="33"/>
      <c r="E173" s="33"/>
      <c r="F173" s="33"/>
      <c r="G173" s="33"/>
      <c r="H173" s="33"/>
      <c r="I173" s="33"/>
      <c r="J173" s="33"/>
      <c r="K173" s="33"/>
      <c r="L173" s="33"/>
      <c r="M173" s="33"/>
      <c r="N173" s="33"/>
      <c r="O173" s="33"/>
      <c r="P173" s="33"/>
    </row>
    <row r="174" spans="2:16">
      <c r="B174" s="33"/>
      <c r="C174" s="33"/>
      <c r="D174" s="33"/>
      <c r="E174" s="33"/>
      <c r="F174" s="33"/>
      <c r="G174" s="33"/>
      <c r="H174" s="33"/>
      <c r="I174" s="33"/>
      <c r="J174" s="33"/>
      <c r="K174" s="33"/>
      <c r="L174" s="33"/>
      <c r="M174" s="33"/>
      <c r="N174" s="33"/>
      <c r="O174" s="33"/>
      <c r="P174" s="33"/>
    </row>
    <row r="175" spans="2:16">
      <c r="B175" s="33"/>
      <c r="C175" s="33"/>
      <c r="D175" s="33"/>
      <c r="E175" s="33"/>
      <c r="F175" s="33"/>
      <c r="G175" s="33"/>
      <c r="H175" s="33"/>
      <c r="I175" s="33"/>
      <c r="J175" s="33"/>
      <c r="K175" s="33"/>
      <c r="L175" s="33"/>
      <c r="M175" s="33"/>
      <c r="N175" s="33"/>
      <c r="O175" s="33"/>
      <c r="P175" s="33"/>
    </row>
    <row r="176" spans="2:16">
      <c r="B176" s="33"/>
      <c r="C176" s="33"/>
      <c r="D176" s="33"/>
      <c r="E176" s="33"/>
      <c r="F176" s="33"/>
      <c r="G176" s="33"/>
      <c r="H176" s="33"/>
      <c r="I176" s="33"/>
      <c r="J176" s="33"/>
      <c r="K176" s="33"/>
      <c r="L176" s="33"/>
      <c r="M176" s="33"/>
      <c r="N176" s="33"/>
      <c r="O176" s="33"/>
      <c r="P176" s="33"/>
    </row>
    <row r="177" spans="2:16">
      <c r="B177" s="33"/>
      <c r="C177" s="33"/>
      <c r="D177" s="33"/>
      <c r="E177" s="33"/>
      <c r="F177" s="33"/>
      <c r="G177" s="33"/>
      <c r="H177" s="33"/>
      <c r="I177" s="33"/>
      <c r="J177" s="33"/>
      <c r="K177" s="33"/>
      <c r="L177" s="33"/>
      <c r="M177" s="33"/>
      <c r="N177" s="33"/>
      <c r="O177" s="33"/>
      <c r="P177" s="33"/>
    </row>
    <row r="178" spans="2:16">
      <c r="B178" s="33"/>
      <c r="C178" s="33"/>
      <c r="D178" s="33"/>
      <c r="E178" s="33"/>
      <c r="F178" s="33"/>
      <c r="G178" s="33"/>
      <c r="H178" s="33"/>
      <c r="I178" s="33"/>
      <c r="J178" s="33"/>
      <c r="K178" s="33"/>
      <c r="L178" s="33"/>
      <c r="M178" s="33"/>
      <c r="N178" s="33"/>
      <c r="O178" s="33"/>
      <c r="P178" s="33"/>
    </row>
    <row r="179" spans="2:16">
      <c r="B179" s="33"/>
      <c r="C179" s="33"/>
      <c r="D179" s="33"/>
      <c r="E179" s="33"/>
      <c r="F179" s="33"/>
      <c r="G179" s="33"/>
      <c r="H179" s="33"/>
      <c r="I179" s="33"/>
      <c r="J179" s="33"/>
      <c r="K179" s="33"/>
      <c r="L179" s="33"/>
      <c r="M179" s="33"/>
      <c r="N179" s="33"/>
      <c r="O179" s="33"/>
      <c r="P179" s="33"/>
    </row>
    <row r="180" spans="2:16">
      <c r="B180" s="33"/>
      <c r="C180" s="33"/>
      <c r="D180" s="33"/>
      <c r="E180" s="33"/>
      <c r="F180" s="33"/>
      <c r="G180" s="33"/>
      <c r="H180" s="33"/>
      <c r="I180" s="33"/>
      <c r="J180" s="33"/>
      <c r="K180" s="33"/>
      <c r="L180" s="33"/>
      <c r="M180" s="33"/>
      <c r="N180" s="33"/>
      <c r="O180" s="33"/>
      <c r="P180" s="33"/>
    </row>
    <row r="181" spans="2:16">
      <c r="B181" s="33"/>
      <c r="C181" s="33"/>
      <c r="D181" s="33"/>
      <c r="E181" s="33"/>
      <c r="F181" s="33"/>
      <c r="G181" s="33"/>
      <c r="H181" s="33"/>
      <c r="I181" s="33"/>
      <c r="J181" s="33"/>
      <c r="K181" s="33"/>
      <c r="L181" s="33"/>
      <c r="M181" s="33"/>
      <c r="N181" s="33"/>
      <c r="O181" s="33"/>
      <c r="P181" s="33"/>
    </row>
    <row r="182" spans="2:16">
      <c r="B182" s="33"/>
      <c r="C182" s="33"/>
      <c r="D182" s="33"/>
      <c r="E182" s="33"/>
      <c r="F182" s="33"/>
      <c r="G182" s="33"/>
      <c r="H182" s="33"/>
      <c r="I182" s="33"/>
      <c r="J182" s="33"/>
      <c r="K182" s="33"/>
      <c r="L182" s="33"/>
      <c r="M182" s="33"/>
      <c r="N182" s="33"/>
      <c r="O182" s="33"/>
      <c r="P182" s="33"/>
    </row>
    <row r="183" spans="2:16">
      <c r="B183" s="33"/>
      <c r="C183" s="33"/>
      <c r="D183" s="33"/>
      <c r="E183" s="33"/>
      <c r="F183" s="33"/>
      <c r="G183" s="33"/>
      <c r="H183" s="33"/>
      <c r="I183" s="33"/>
      <c r="J183" s="33"/>
      <c r="K183" s="33"/>
      <c r="L183" s="33"/>
      <c r="M183" s="33"/>
      <c r="N183" s="33"/>
      <c r="O183" s="33"/>
      <c r="P183" s="33"/>
    </row>
    <row r="184" spans="2:16">
      <c r="B184" s="33"/>
      <c r="C184" s="33"/>
      <c r="D184" s="33"/>
      <c r="E184" s="33"/>
      <c r="F184" s="33"/>
      <c r="G184" s="33"/>
      <c r="H184" s="33"/>
      <c r="I184" s="33"/>
      <c r="J184" s="33"/>
      <c r="K184" s="33"/>
      <c r="L184" s="33"/>
      <c r="M184" s="33"/>
      <c r="N184" s="33"/>
      <c r="O184" s="33"/>
      <c r="P184" s="33"/>
    </row>
    <row r="185" spans="2:16">
      <c r="B185" s="33"/>
      <c r="C185" s="33"/>
      <c r="D185" s="33"/>
      <c r="E185" s="33"/>
      <c r="F185" s="33"/>
      <c r="G185" s="33"/>
      <c r="H185" s="33"/>
      <c r="I185" s="33"/>
      <c r="J185" s="33"/>
      <c r="K185" s="33"/>
      <c r="L185" s="33"/>
      <c r="M185" s="33"/>
      <c r="N185" s="33"/>
      <c r="O185" s="33"/>
      <c r="P185" s="33"/>
    </row>
    <row r="186" spans="2:16">
      <c r="B186" s="33"/>
      <c r="C186" s="33"/>
      <c r="D186" s="33"/>
      <c r="E186" s="33"/>
      <c r="F186" s="33"/>
      <c r="G186" s="33"/>
      <c r="H186" s="33"/>
      <c r="I186" s="33"/>
      <c r="J186" s="33"/>
      <c r="K186" s="33"/>
      <c r="L186" s="33"/>
      <c r="M186" s="33"/>
      <c r="N186" s="33"/>
      <c r="O186" s="33"/>
      <c r="P186" s="33"/>
    </row>
    <row r="187" spans="2:16">
      <c r="B187" s="33"/>
      <c r="C187" s="33"/>
      <c r="D187" s="33"/>
      <c r="E187" s="33"/>
      <c r="F187" s="33"/>
      <c r="G187" s="33"/>
      <c r="H187" s="33"/>
      <c r="I187" s="33"/>
      <c r="J187" s="33"/>
      <c r="K187" s="33"/>
      <c r="L187" s="33"/>
      <c r="M187" s="33"/>
      <c r="N187" s="33"/>
      <c r="O187" s="33"/>
      <c r="P187" s="33"/>
    </row>
    <row r="188" spans="2:16">
      <c r="B188" s="33"/>
      <c r="C188" s="33"/>
      <c r="D188" s="33"/>
      <c r="E188" s="33"/>
      <c r="F188" s="33"/>
      <c r="G188" s="33"/>
      <c r="H188" s="33"/>
      <c r="I188" s="33"/>
      <c r="J188" s="33"/>
      <c r="K188" s="33"/>
      <c r="L188" s="33"/>
      <c r="M188" s="33"/>
      <c r="N188" s="33"/>
      <c r="O188" s="33"/>
      <c r="P188" s="33"/>
    </row>
    <row r="189" spans="2:16">
      <c r="B189" s="33"/>
      <c r="C189" s="33"/>
      <c r="D189" s="33"/>
      <c r="E189" s="33"/>
      <c r="F189" s="33"/>
      <c r="G189" s="33"/>
      <c r="H189" s="33"/>
      <c r="I189" s="33"/>
      <c r="J189" s="33"/>
      <c r="K189" s="33"/>
      <c r="L189" s="33"/>
      <c r="M189" s="33"/>
      <c r="N189" s="33"/>
      <c r="O189" s="33"/>
      <c r="P189" s="33"/>
    </row>
    <row r="190" spans="2:16">
      <c r="B190" s="33"/>
      <c r="C190" s="33"/>
      <c r="D190" s="33"/>
      <c r="E190" s="33"/>
      <c r="F190" s="33"/>
      <c r="G190" s="33"/>
      <c r="H190" s="33"/>
      <c r="I190" s="33"/>
      <c r="J190" s="33"/>
      <c r="K190" s="33"/>
      <c r="L190" s="33"/>
      <c r="M190" s="33"/>
      <c r="N190" s="33"/>
      <c r="O190" s="33"/>
      <c r="P190" s="33"/>
    </row>
    <row r="191" spans="2:16">
      <c r="B191" s="33"/>
      <c r="C191" s="33"/>
      <c r="D191" s="33"/>
      <c r="E191" s="33"/>
      <c r="F191" s="33"/>
      <c r="G191" s="33"/>
      <c r="H191" s="33"/>
      <c r="I191" s="33"/>
      <c r="J191" s="33"/>
      <c r="K191" s="33"/>
      <c r="L191" s="33"/>
      <c r="M191" s="33"/>
      <c r="N191" s="33"/>
      <c r="O191" s="33"/>
      <c r="P191" s="33"/>
    </row>
    <row r="192" spans="2:16">
      <c r="B192" s="33"/>
      <c r="C192" s="33"/>
      <c r="D192" s="33"/>
      <c r="E192" s="33"/>
      <c r="F192" s="33"/>
      <c r="G192" s="33"/>
      <c r="H192" s="33"/>
      <c r="I192" s="33"/>
      <c r="J192" s="33"/>
      <c r="K192" s="33"/>
      <c r="L192" s="33"/>
      <c r="M192" s="33"/>
      <c r="N192" s="33"/>
      <c r="O192" s="33"/>
      <c r="P192" s="33"/>
    </row>
    <row r="193" spans="2:16">
      <c r="B193" s="33"/>
      <c r="C193" s="33"/>
      <c r="D193" s="33"/>
      <c r="E193" s="33"/>
      <c r="F193" s="33"/>
      <c r="G193" s="33"/>
      <c r="H193" s="33"/>
      <c r="I193" s="33"/>
      <c r="J193" s="33"/>
      <c r="K193" s="33"/>
      <c r="L193" s="33"/>
      <c r="M193" s="33"/>
      <c r="N193" s="33"/>
      <c r="O193" s="33"/>
      <c r="P193" s="33"/>
    </row>
    <row r="194" spans="2:16">
      <c r="B194" s="33"/>
      <c r="C194" s="33"/>
      <c r="D194" s="33"/>
      <c r="E194" s="33"/>
      <c r="F194" s="33"/>
      <c r="G194" s="33"/>
      <c r="H194" s="33"/>
      <c r="I194" s="33"/>
      <c r="J194" s="33"/>
      <c r="K194" s="33"/>
      <c r="L194" s="33"/>
      <c r="M194" s="33"/>
      <c r="N194" s="33"/>
      <c r="O194" s="33"/>
      <c r="P194" s="33"/>
    </row>
    <row r="195" spans="2:16">
      <c r="B195" s="33"/>
      <c r="C195" s="33"/>
      <c r="D195" s="33"/>
      <c r="E195" s="33"/>
      <c r="F195" s="33"/>
      <c r="G195" s="33"/>
      <c r="H195" s="33"/>
      <c r="I195" s="33"/>
      <c r="J195" s="33"/>
      <c r="K195" s="33"/>
      <c r="L195" s="33"/>
      <c r="M195" s="33"/>
      <c r="N195" s="33"/>
      <c r="O195" s="33"/>
      <c r="P195" s="33"/>
    </row>
    <row r="196" spans="2:16">
      <c r="B196" s="33"/>
      <c r="C196" s="33"/>
      <c r="D196" s="33"/>
      <c r="E196" s="33"/>
      <c r="F196" s="33"/>
      <c r="G196" s="33"/>
      <c r="H196" s="33"/>
      <c r="I196" s="33"/>
      <c r="J196" s="33"/>
      <c r="K196" s="33"/>
      <c r="L196" s="33"/>
      <c r="M196" s="33"/>
      <c r="N196" s="33"/>
      <c r="O196" s="33"/>
      <c r="P196" s="33"/>
    </row>
    <row r="197" spans="2:16">
      <c r="B197" s="33"/>
      <c r="C197" s="33"/>
      <c r="D197" s="33"/>
      <c r="E197" s="33"/>
      <c r="F197" s="33"/>
      <c r="G197" s="33"/>
      <c r="H197" s="33"/>
      <c r="I197" s="33"/>
      <c r="J197" s="33"/>
      <c r="K197" s="33"/>
      <c r="L197" s="33"/>
      <c r="M197" s="33"/>
      <c r="N197" s="33"/>
      <c r="O197" s="33"/>
      <c r="P197" s="33"/>
    </row>
    <row r="198" spans="2:16">
      <c r="B198" s="33"/>
      <c r="C198" s="33"/>
      <c r="D198" s="33"/>
      <c r="E198" s="33"/>
      <c r="F198" s="33"/>
      <c r="G198" s="33"/>
      <c r="H198" s="33"/>
      <c r="I198" s="33"/>
      <c r="J198" s="33"/>
      <c r="K198" s="33"/>
      <c r="L198" s="33"/>
      <c r="M198" s="33"/>
      <c r="N198" s="33"/>
      <c r="O198" s="33"/>
      <c r="P198" s="33"/>
    </row>
    <row r="199" spans="2:16">
      <c r="B199" s="33"/>
      <c r="C199" s="33"/>
      <c r="D199" s="33"/>
      <c r="E199" s="33"/>
      <c r="F199" s="33"/>
      <c r="G199" s="33"/>
      <c r="H199" s="33"/>
      <c r="I199" s="33"/>
      <c r="J199" s="33"/>
      <c r="K199" s="33"/>
      <c r="L199" s="33"/>
      <c r="M199" s="33"/>
      <c r="N199" s="33"/>
      <c r="O199" s="33"/>
      <c r="P199" s="33"/>
    </row>
    <row r="200" spans="2:16" ht="12.75" customHeight="1">
      <c r="B200" s="33"/>
      <c r="C200" s="33"/>
      <c r="D200" s="33"/>
      <c r="E200" s="33"/>
      <c r="F200" s="33"/>
      <c r="G200" s="33"/>
      <c r="H200" s="33"/>
      <c r="I200" s="33"/>
      <c r="J200" s="33"/>
      <c r="K200" s="33"/>
      <c r="L200" s="33"/>
      <c r="M200" s="33"/>
      <c r="N200" s="33"/>
      <c r="O200" s="33"/>
      <c r="P200" s="33"/>
    </row>
    <row r="201" spans="2:16">
      <c r="B201" s="33"/>
      <c r="C201" s="33"/>
      <c r="D201" s="33"/>
      <c r="E201" s="33"/>
      <c r="F201" s="33"/>
      <c r="G201" s="33"/>
      <c r="H201" s="33"/>
      <c r="I201" s="33"/>
      <c r="J201" s="33"/>
      <c r="K201" s="33"/>
      <c r="L201" s="33"/>
      <c r="M201" s="33"/>
      <c r="N201" s="33"/>
      <c r="O201" s="33"/>
      <c r="P201" s="33"/>
    </row>
    <row r="202" spans="2:16">
      <c r="B202" s="33"/>
      <c r="C202" s="33"/>
      <c r="D202" s="33"/>
      <c r="E202" s="33"/>
      <c r="F202" s="33"/>
      <c r="G202" s="33"/>
      <c r="H202" s="33"/>
      <c r="I202" s="33"/>
      <c r="J202" s="33"/>
      <c r="K202" s="33"/>
      <c r="L202" s="33"/>
      <c r="M202" s="33"/>
      <c r="N202" s="33"/>
      <c r="O202" s="33"/>
      <c r="P202" s="33"/>
    </row>
    <row r="203" spans="2:16">
      <c r="B203" s="33"/>
      <c r="C203" s="33"/>
      <c r="D203" s="33"/>
      <c r="E203" s="33"/>
      <c r="F203" s="33"/>
      <c r="G203" s="33"/>
      <c r="H203" s="33"/>
      <c r="I203" s="33"/>
      <c r="J203" s="33"/>
      <c r="K203" s="33"/>
      <c r="L203" s="33"/>
      <c r="M203" s="33"/>
      <c r="N203" s="33"/>
      <c r="O203" s="33"/>
      <c r="P203" s="33"/>
    </row>
    <row r="204" spans="2:16">
      <c r="B204" s="33"/>
      <c r="C204" s="33"/>
      <c r="D204" s="33"/>
      <c r="E204" s="33"/>
      <c r="F204" s="33"/>
      <c r="G204" s="33"/>
      <c r="H204" s="33"/>
      <c r="I204" s="33"/>
      <c r="J204" s="33"/>
      <c r="K204" s="33"/>
      <c r="L204" s="33"/>
      <c r="M204" s="33"/>
      <c r="N204" s="33"/>
      <c r="O204" s="33"/>
      <c r="P204" s="33"/>
    </row>
    <row r="205" spans="2:16">
      <c r="B205" s="33"/>
      <c r="C205" s="33"/>
      <c r="D205" s="33"/>
      <c r="E205" s="33"/>
      <c r="F205" s="33"/>
      <c r="G205" s="33"/>
      <c r="H205" s="33"/>
      <c r="I205" s="33"/>
      <c r="J205" s="33"/>
      <c r="K205" s="33"/>
      <c r="L205" s="33"/>
      <c r="M205" s="33"/>
      <c r="N205" s="33"/>
      <c r="O205" s="33"/>
      <c r="P205" s="33"/>
    </row>
    <row r="206" spans="2:16" ht="12.75" customHeight="1">
      <c r="B206" s="33"/>
      <c r="C206" s="33"/>
      <c r="D206" s="33"/>
      <c r="E206" s="33"/>
      <c r="F206" s="33"/>
      <c r="G206" s="33"/>
      <c r="H206" s="33"/>
      <c r="I206" s="33"/>
      <c r="J206" s="33"/>
      <c r="K206" s="33"/>
      <c r="L206" s="33"/>
      <c r="M206" s="33"/>
      <c r="N206" s="33"/>
      <c r="O206" s="33"/>
      <c r="P206" s="33"/>
    </row>
    <row r="207" spans="2:16">
      <c r="B207" s="33"/>
      <c r="C207" s="33"/>
      <c r="D207" s="33"/>
      <c r="E207" s="33"/>
      <c r="F207" s="33"/>
      <c r="G207" s="33"/>
      <c r="H207" s="33"/>
      <c r="I207" s="33"/>
      <c r="J207" s="33"/>
      <c r="K207" s="33"/>
      <c r="L207" s="33"/>
      <c r="M207" s="33"/>
      <c r="N207" s="33"/>
      <c r="O207" s="33"/>
      <c r="P207" s="33"/>
    </row>
    <row r="208" spans="2:16">
      <c r="B208" s="33"/>
      <c r="C208" s="33"/>
      <c r="D208" s="33"/>
      <c r="E208" s="33"/>
      <c r="F208" s="33"/>
      <c r="G208" s="33"/>
      <c r="H208" s="33"/>
      <c r="I208" s="33"/>
      <c r="J208" s="33"/>
      <c r="K208" s="33"/>
      <c r="L208" s="33"/>
      <c r="M208" s="33"/>
      <c r="N208" s="33"/>
      <c r="O208" s="33"/>
      <c r="P208" s="33"/>
    </row>
    <row r="209" spans="2:16">
      <c r="B209" s="33"/>
      <c r="C209" s="33"/>
      <c r="D209" s="33"/>
      <c r="E209" s="33"/>
      <c r="F209" s="33"/>
      <c r="G209" s="33"/>
      <c r="H209" s="33"/>
      <c r="I209" s="33"/>
      <c r="J209" s="33"/>
      <c r="K209" s="33"/>
      <c r="L209" s="33"/>
      <c r="M209" s="33"/>
      <c r="N209" s="33"/>
      <c r="O209" s="33"/>
      <c r="P209" s="33"/>
    </row>
    <row r="210" spans="2:16">
      <c r="B210" s="33"/>
      <c r="C210" s="33"/>
      <c r="D210" s="33"/>
      <c r="E210" s="33"/>
      <c r="F210" s="33"/>
      <c r="G210" s="33"/>
      <c r="H210" s="33"/>
      <c r="I210" s="33"/>
      <c r="J210" s="33"/>
      <c r="K210" s="33"/>
      <c r="L210" s="33"/>
      <c r="M210" s="33"/>
      <c r="N210" s="33"/>
      <c r="O210" s="33"/>
      <c r="P210" s="33"/>
    </row>
    <row r="211" spans="2:16">
      <c r="B211" s="33"/>
      <c r="C211" s="33"/>
      <c r="D211" s="33"/>
      <c r="E211" s="33"/>
      <c r="F211" s="33"/>
      <c r="G211" s="33"/>
      <c r="H211" s="33"/>
      <c r="I211" s="33"/>
      <c r="J211" s="33"/>
      <c r="K211" s="33"/>
      <c r="L211" s="33"/>
      <c r="M211" s="33"/>
      <c r="N211" s="33"/>
      <c r="O211" s="33"/>
      <c r="P211" s="33"/>
    </row>
    <row r="212" spans="2:16">
      <c r="B212" s="33"/>
      <c r="C212" s="33"/>
      <c r="D212" s="33"/>
      <c r="E212" s="33"/>
      <c r="F212" s="33"/>
      <c r="G212" s="33"/>
      <c r="H212" s="33"/>
      <c r="I212" s="33"/>
      <c r="J212" s="33"/>
      <c r="K212" s="33"/>
      <c r="L212" s="33"/>
      <c r="M212" s="33"/>
      <c r="N212" s="33"/>
      <c r="O212" s="33"/>
      <c r="P212" s="33"/>
    </row>
    <row r="213" spans="2:16">
      <c r="B213" s="33"/>
      <c r="C213" s="33"/>
      <c r="D213" s="33"/>
      <c r="E213" s="33"/>
      <c r="F213" s="33"/>
      <c r="G213" s="33"/>
      <c r="H213" s="33"/>
      <c r="I213" s="33"/>
      <c r="J213" s="33"/>
      <c r="K213" s="33"/>
      <c r="L213" s="33"/>
      <c r="M213" s="33"/>
      <c r="N213" s="33"/>
      <c r="O213" s="33"/>
      <c r="P213" s="33"/>
    </row>
    <row r="214" spans="2:16">
      <c r="B214" s="33"/>
      <c r="C214" s="33"/>
      <c r="D214" s="33"/>
      <c r="E214" s="33"/>
      <c r="F214" s="33"/>
      <c r="G214" s="33"/>
      <c r="H214" s="33"/>
      <c r="I214" s="33"/>
      <c r="J214" s="33"/>
      <c r="K214" s="33"/>
      <c r="L214" s="33"/>
      <c r="M214" s="33"/>
      <c r="N214" s="33"/>
      <c r="O214" s="33"/>
      <c r="P214" s="33"/>
    </row>
    <row r="215" spans="2:16">
      <c r="B215" s="33"/>
      <c r="C215" s="33"/>
      <c r="D215" s="33"/>
      <c r="E215" s="33"/>
      <c r="F215" s="33"/>
      <c r="G215" s="33"/>
      <c r="H215" s="33"/>
      <c r="I215" s="33"/>
      <c r="J215" s="33"/>
      <c r="K215" s="33"/>
      <c r="L215" s="33"/>
      <c r="M215" s="33"/>
      <c r="N215" s="33"/>
      <c r="O215" s="33"/>
      <c r="P215" s="33"/>
    </row>
    <row r="216" spans="2:16">
      <c r="B216" s="33"/>
      <c r="C216" s="33"/>
      <c r="D216" s="33"/>
      <c r="E216" s="33"/>
      <c r="F216" s="33"/>
      <c r="G216" s="33"/>
      <c r="H216" s="33"/>
      <c r="I216" s="33"/>
      <c r="J216" s="33"/>
      <c r="K216" s="33"/>
      <c r="L216" s="33"/>
      <c r="M216" s="33"/>
      <c r="N216" s="33"/>
      <c r="O216" s="33"/>
      <c r="P216" s="33"/>
    </row>
    <row r="217" spans="2:16">
      <c r="B217" s="33"/>
      <c r="C217" s="33"/>
      <c r="D217" s="33"/>
      <c r="E217" s="33"/>
      <c r="F217" s="33"/>
      <c r="G217" s="33"/>
      <c r="H217" s="33"/>
      <c r="I217" s="33"/>
      <c r="J217" s="33"/>
      <c r="K217" s="33"/>
      <c r="L217" s="33"/>
      <c r="M217" s="33"/>
      <c r="N217" s="33"/>
      <c r="O217" s="33"/>
      <c r="P217" s="33"/>
    </row>
    <row r="218" spans="2:16">
      <c r="B218" s="33"/>
      <c r="C218" s="33"/>
      <c r="D218" s="33"/>
      <c r="E218" s="33"/>
      <c r="F218" s="33"/>
      <c r="G218" s="33"/>
      <c r="H218" s="33"/>
      <c r="I218" s="33"/>
      <c r="J218" s="33"/>
      <c r="K218" s="33"/>
      <c r="L218" s="33"/>
      <c r="M218" s="33"/>
      <c r="N218" s="33"/>
      <c r="O218" s="33"/>
      <c r="P218" s="33"/>
    </row>
    <row r="219" spans="2:16">
      <c r="B219" s="33"/>
      <c r="C219" s="33"/>
      <c r="D219" s="33"/>
      <c r="E219" s="33"/>
      <c r="F219" s="33"/>
      <c r="G219" s="33"/>
      <c r="H219" s="33"/>
      <c r="I219" s="33"/>
      <c r="J219" s="33"/>
      <c r="K219" s="33"/>
      <c r="L219" s="33"/>
      <c r="M219" s="33"/>
      <c r="N219" s="33"/>
      <c r="O219" s="33"/>
      <c r="P219" s="33"/>
    </row>
    <row r="220" spans="2:16">
      <c r="B220" s="33"/>
      <c r="C220" s="33"/>
      <c r="D220" s="33"/>
      <c r="E220" s="33"/>
      <c r="F220" s="33"/>
      <c r="G220" s="33"/>
      <c r="H220" s="33"/>
      <c r="I220" s="33"/>
      <c r="J220" s="33"/>
      <c r="K220" s="33"/>
      <c r="L220" s="33"/>
      <c r="M220" s="33"/>
      <c r="N220" s="33"/>
      <c r="O220" s="33"/>
      <c r="P220" s="33"/>
    </row>
    <row r="221" spans="2:16">
      <c r="B221" s="33"/>
      <c r="C221" s="33"/>
      <c r="D221" s="33"/>
      <c r="E221" s="33"/>
      <c r="F221" s="33"/>
      <c r="G221" s="33"/>
      <c r="H221" s="33"/>
      <c r="I221" s="33"/>
      <c r="J221" s="33"/>
      <c r="K221" s="33"/>
      <c r="L221" s="33"/>
      <c r="M221" s="33"/>
      <c r="N221" s="33"/>
      <c r="O221" s="33"/>
      <c r="P221" s="33"/>
    </row>
    <row r="222" spans="2:16">
      <c r="B222" s="33"/>
      <c r="C222" s="33"/>
      <c r="D222" s="33"/>
      <c r="E222" s="33"/>
      <c r="F222" s="33"/>
      <c r="G222" s="33"/>
      <c r="H222" s="33"/>
      <c r="I222" s="33"/>
      <c r="J222" s="33"/>
      <c r="K222" s="33"/>
      <c r="L222" s="33"/>
      <c r="M222" s="33"/>
      <c r="N222" s="33"/>
      <c r="O222" s="33"/>
      <c r="P222" s="33"/>
    </row>
    <row r="223" spans="2:16">
      <c r="B223" s="33"/>
      <c r="C223" s="33"/>
      <c r="D223" s="33"/>
      <c r="E223" s="33"/>
      <c r="F223" s="33"/>
      <c r="G223" s="33"/>
      <c r="H223" s="33"/>
      <c r="I223" s="33"/>
      <c r="J223" s="33"/>
      <c r="K223" s="33"/>
      <c r="L223" s="33"/>
      <c r="M223" s="33"/>
      <c r="N223" s="33"/>
      <c r="O223" s="33"/>
      <c r="P223" s="33"/>
    </row>
    <row r="224" spans="2:16">
      <c r="B224" s="33"/>
      <c r="C224" s="33"/>
      <c r="D224" s="33"/>
      <c r="E224" s="33"/>
      <c r="F224" s="33"/>
      <c r="G224" s="33"/>
      <c r="H224" s="33"/>
      <c r="I224" s="33"/>
      <c r="J224" s="33"/>
      <c r="K224" s="33"/>
      <c r="L224" s="33"/>
      <c r="M224" s="33"/>
      <c r="N224" s="33"/>
      <c r="O224" s="33"/>
      <c r="P224" s="33"/>
    </row>
    <row r="225" spans="2:16">
      <c r="B225" s="33"/>
      <c r="C225" s="33"/>
      <c r="D225" s="33"/>
      <c r="E225" s="33"/>
      <c r="F225" s="33"/>
      <c r="G225" s="33"/>
      <c r="H225" s="33"/>
      <c r="I225" s="33"/>
      <c r="J225" s="33"/>
      <c r="K225" s="33"/>
      <c r="L225" s="33"/>
      <c r="M225" s="33"/>
      <c r="N225" s="33"/>
      <c r="O225" s="33"/>
      <c r="P225" s="33"/>
    </row>
    <row r="226" spans="2:16">
      <c r="B226" s="33"/>
      <c r="C226" s="33"/>
      <c r="D226" s="33"/>
      <c r="E226" s="33"/>
      <c r="F226" s="33"/>
      <c r="G226" s="33"/>
      <c r="H226" s="33"/>
      <c r="I226" s="33"/>
      <c r="J226" s="33"/>
      <c r="K226" s="33"/>
      <c r="L226" s="33"/>
      <c r="M226" s="33"/>
      <c r="N226" s="33"/>
      <c r="O226" s="33"/>
      <c r="P226" s="33"/>
    </row>
    <row r="227" spans="2:16">
      <c r="B227" s="33"/>
      <c r="C227" s="33"/>
      <c r="D227" s="33"/>
      <c r="E227" s="33"/>
      <c r="F227" s="33"/>
      <c r="G227" s="33"/>
      <c r="H227" s="33"/>
      <c r="I227" s="33"/>
      <c r="J227" s="33"/>
      <c r="K227" s="33"/>
      <c r="L227" s="33"/>
      <c r="M227" s="33"/>
      <c r="N227" s="33"/>
      <c r="O227" s="33"/>
      <c r="P227" s="33"/>
    </row>
    <row r="228" spans="2:16">
      <c r="B228" s="33"/>
      <c r="C228" s="33"/>
      <c r="D228" s="33"/>
      <c r="E228" s="33"/>
      <c r="F228" s="33"/>
      <c r="G228" s="33"/>
      <c r="H228" s="33"/>
      <c r="I228" s="33"/>
      <c r="J228" s="33"/>
      <c r="K228" s="33"/>
      <c r="L228" s="33"/>
      <c r="M228" s="33"/>
      <c r="N228" s="33"/>
      <c r="O228" s="33"/>
      <c r="P228" s="33"/>
    </row>
    <row r="229" spans="2:16">
      <c r="B229" s="33"/>
      <c r="C229" s="33"/>
      <c r="D229" s="33"/>
      <c r="E229" s="33"/>
      <c r="F229" s="33"/>
      <c r="G229" s="33"/>
      <c r="H229" s="33"/>
      <c r="I229" s="33"/>
      <c r="J229" s="33"/>
      <c r="K229" s="33"/>
      <c r="L229" s="33"/>
      <c r="M229" s="33"/>
      <c r="N229" s="33"/>
      <c r="O229" s="33"/>
      <c r="P229" s="33"/>
    </row>
    <row r="230" spans="2:16">
      <c r="B230" s="33"/>
      <c r="C230" s="33"/>
      <c r="D230" s="33"/>
      <c r="E230" s="33"/>
      <c r="F230" s="33"/>
      <c r="G230" s="33"/>
      <c r="H230" s="33"/>
      <c r="I230" s="33"/>
      <c r="J230" s="33"/>
      <c r="K230" s="33"/>
      <c r="L230" s="33"/>
      <c r="M230" s="33"/>
      <c r="N230" s="33"/>
      <c r="O230" s="33"/>
      <c r="P230" s="33"/>
    </row>
    <row r="231" spans="2:16">
      <c r="B231" s="33"/>
      <c r="C231" s="33"/>
      <c r="D231" s="33"/>
      <c r="E231" s="33"/>
      <c r="F231" s="33"/>
      <c r="G231" s="33"/>
      <c r="H231" s="33"/>
      <c r="I231" s="33"/>
      <c r="J231" s="33"/>
      <c r="K231" s="33"/>
      <c r="L231" s="33"/>
      <c r="M231" s="33"/>
      <c r="N231" s="33"/>
      <c r="O231" s="33"/>
      <c r="P231" s="33"/>
    </row>
    <row r="232" spans="2:16">
      <c r="B232" s="33"/>
      <c r="C232" s="33"/>
      <c r="D232" s="33"/>
      <c r="E232" s="33"/>
      <c r="F232" s="33"/>
      <c r="G232" s="33"/>
      <c r="H232" s="33"/>
      <c r="I232" s="33"/>
      <c r="J232" s="33"/>
      <c r="K232" s="33"/>
      <c r="L232" s="33"/>
      <c r="M232" s="33"/>
      <c r="N232" s="33"/>
      <c r="O232" s="33"/>
      <c r="P232" s="33"/>
    </row>
    <row r="233" spans="2:16">
      <c r="B233" s="33"/>
      <c r="C233" s="33"/>
      <c r="D233" s="33"/>
      <c r="E233" s="33"/>
      <c r="F233" s="33"/>
      <c r="G233" s="33"/>
      <c r="H233" s="33"/>
      <c r="I233" s="33"/>
      <c r="J233" s="33"/>
      <c r="K233" s="33"/>
      <c r="L233" s="33"/>
      <c r="M233" s="33"/>
      <c r="N233" s="33"/>
      <c r="O233" s="33"/>
      <c r="P233" s="33"/>
    </row>
    <row r="234" spans="2:16">
      <c r="B234" s="33"/>
      <c r="C234" s="33"/>
      <c r="D234" s="33"/>
      <c r="E234" s="33"/>
      <c r="F234" s="33"/>
      <c r="G234" s="33"/>
      <c r="H234" s="33"/>
      <c r="I234" s="33"/>
      <c r="J234" s="33"/>
      <c r="K234" s="33"/>
      <c r="L234" s="33"/>
      <c r="M234" s="33"/>
      <c r="N234" s="33"/>
      <c r="O234" s="33"/>
      <c r="P234" s="33"/>
    </row>
    <row r="235" spans="2:16">
      <c r="B235" s="33"/>
      <c r="C235" s="33"/>
      <c r="D235" s="33"/>
      <c r="E235" s="33"/>
      <c r="F235" s="33"/>
      <c r="G235" s="33"/>
      <c r="H235" s="33"/>
      <c r="I235" s="33"/>
      <c r="J235" s="33"/>
      <c r="K235" s="33"/>
      <c r="L235" s="33"/>
      <c r="M235" s="33"/>
      <c r="N235" s="33"/>
      <c r="O235" s="33"/>
      <c r="P235" s="33"/>
    </row>
    <row r="236" spans="2:16">
      <c r="B236" s="33"/>
      <c r="C236" s="33"/>
      <c r="D236" s="33"/>
      <c r="E236" s="33"/>
      <c r="F236" s="33"/>
      <c r="G236" s="33"/>
      <c r="H236" s="33"/>
      <c r="I236" s="33"/>
      <c r="J236" s="33"/>
      <c r="K236" s="33"/>
      <c r="L236" s="33"/>
      <c r="M236" s="33"/>
      <c r="N236" s="33"/>
      <c r="O236" s="33"/>
      <c r="P236" s="33"/>
    </row>
    <row r="237" spans="2:16">
      <c r="B237" s="33"/>
      <c r="C237" s="33"/>
      <c r="D237" s="33"/>
      <c r="E237" s="33"/>
      <c r="F237" s="33"/>
      <c r="G237" s="33"/>
      <c r="H237" s="33"/>
      <c r="I237" s="33"/>
      <c r="J237" s="33"/>
      <c r="K237" s="33"/>
      <c r="L237" s="33"/>
      <c r="M237" s="33"/>
      <c r="N237" s="33"/>
      <c r="O237" s="33"/>
      <c r="P237" s="33"/>
    </row>
    <row r="238" spans="2:16">
      <c r="B238" s="33"/>
      <c r="C238" s="33"/>
      <c r="D238" s="33"/>
      <c r="E238" s="33"/>
      <c r="F238" s="33"/>
      <c r="G238" s="33"/>
      <c r="H238" s="33"/>
      <c r="I238" s="33"/>
      <c r="J238" s="33"/>
      <c r="K238" s="33"/>
      <c r="L238" s="33"/>
      <c r="M238" s="33"/>
      <c r="N238" s="33"/>
      <c r="O238" s="33"/>
      <c r="P238" s="33"/>
    </row>
    <row r="239" spans="2:16">
      <c r="B239" s="34"/>
      <c r="C239" s="34"/>
      <c r="D239" s="33"/>
      <c r="E239" s="33"/>
      <c r="F239" s="33"/>
      <c r="G239" s="33"/>
      <c r="H239" s="33"/>
      <c r="I239" s="33"/>
      <c r="J239" s="33"/>
      <c r="K239" s="33"/>
      <c r="L239" s="33"/>
      <c r="M239" s="33"/>
      <c r="N239" s="33"/>
      <c r="O239" s="33"/>
      <c r="P239" s="33"/>
    </row>
    <row r="240" spans="2:16">
      <c r="B240" s="35"/>
      <c r="C240" s="35"/>
      <c r="D240" s="35"/>
      <c r="E240" s="35"/>
      <c r="F240" s="35"/>
      <c r="G240" s="35"/>
      <c r="H240" s="35"/>
      <c r="I240" s="35"/>
      <c r="J240" s="35"/>
      <c r="K240" s="35"/>
      <c r="L240" s="35"/>
      <c r="M240" s="33"/>
      <c r="N240" s="33"/>
      <c r="O240" s="33"/>
      <c r="P240" s="33"/>
    </row>
    <row r="241" spans="2:16">
      <c r="B241" s="35"/>
      <c r="C241" s="35"/>
      <c r="D241" s="35"/>
      <c r="E241" s="35"/>
      <c r="F241" s="35"/>
      <c r="G241" s="35"/>
      <c r="H241" s="35"/>
      <c r="I241" s="35"/>
      <c r="J241" s="35"/>
      <c r="K241" s="35"/>
      <c r="L241" s="35"/>
      <c r="M241" s="33"/>
      <c r="N241" s="33"/>
      <c r="O241" s="33"/>
      <c r="P241" s="33"/>
    </row>
    <row r="242" spans="2:16">
      <c r="B242" s="34"/>
      <c r="C242" s="34"/>
      <c r="D242" s="33"/>
      <c r="E242" s="33"/>
      <c r="F242" s="33"/>
      <c r="G242" s="33"/>
      <c r="H242" s="33"/>
      <c r="I242" s="33"/>
      <c r="J242" s="33"/>
      <c r="K242" s="33"/>
      <c r="L242" s="33"/>
      <c r="M242" s="33"/>
      <c r="N242" s="33"/>
      <c r="O242" s="33"/>
      <c r="P242" s="33"/>
    </row>
    <row r="243" spans="2:16">
      <c r="B243" s="34"/>
      <c r="C243" s="34"/>
      <c r="D243" s="33"/>
      <c r="E243" s="33"/>
      <c r="F243" s="33"/>
      <c r="G243" s="33"/>
      <c r="H243" s="33"/>
      <c r="I243" s="33"/>
      <c r="J243" s="33"/>
      <c r="K243" s="33"/>
      <c r="L243" s="33"/>
      <c r="M243" s="33"/>
      <c r="N243" s="33"/>
      <c r="O243" s="33"/>
      <c r="P243" s="33"/>
    </row>
    <row r="244" spans="2:16">
      <c r="B244" s="34"/>
      <c r="C244" s="34"/>
      <c r="D244" s="33"/>
      <c r="E244" s="33"/>
      <c r="F244" s="33"/>
      <c r="G244" s="33"/>
      <c r="H244" s="33"/>
      <c r="I244" s="33"/>
      <c r="J244" s="33"/>
      <c r="K244" s="33"/>
      <c r="L244" s="33"/>
      <c r="M244" s="33"/>
      <c r="N244" s="33"/>
      <c r="O244" s="33"/>
      <c r="P244" s="33"/>
    </row>
    <row r="245" spans="2:16">
      <c r="B245" s="34"/>
      <c r="C245" s="34"/>
      <c r="D245" s="33"/>
      <c r="E245" s="33"/>
      <c r="F245" s="33"/>
      <c r="G245" s="33"/>
      <c r="H245" s="33"/>
      <c r="I245" s="33"/>
      <c r="J245" s="33"/>
      <c r="K245" s="33"/>
      <c r="L245" s="33"/>
      <c r="M245" s="33"/>
      <c r="N245" s="33"/>
      <c r="O245" s="33"/>
      <c r="P245" s="33"/>
    </row>
    <row r="246" spans="2:16">
      <c r="B246" s="34"/>
      <c r="C246" s="34"/>
      <c r="D246" s="33"/>
      <c r="E246" s="33"/>
      <c r="F246" s="33"/>
      <c r="G246" s="33"/>
      <c r="H246" s="33"/>
      <c r="I246" s="33"/>
      <c r="J246" s="33"/>
      <c r="K246" s="33"/>
      <c r="L246" s="33"/>
      <c r="M246" s="33"/>
      <c r="N246" s="33"/>
      <c r="O246" s="33"/>
      <c r="P246" s="33"/>
    </row>
    <row r="247" spans="2:16">
      <c r="B247" s="34"/>
      <c r="C247" s="34"/>
      <c r="D247" s="33"/>
      <c r="E247" s="33"/>
      <c r="F247" s="33"/>
      <c r="G247" s="33"/>
      <c r="H247" s="33"/>
      <c r="I247" s="33"/>
      <c r="J247" s="33"/>
      <c r="K247" s="33"/>
      <c r="L247" s="33"/>
      <c r="M247" s="33"/>
      <c r="N247" s="33"/>
      <c r="O247" s="33"/>
      <c r="P247" s="33"/>
    </row>
    <row r="248" spans="2:16">
      <c r="B248" s="34"/>
      <c r="C248" s="34"/>
      <c r="D248" s="33"/>
      <c r="E248" s="33"/>
      <c r="F248" s="33"/>
      <c r="G248" s="33"/>
      <c r="H248" s="33"/>
      <c r="I248" s="33"/>
      <c r="J248" s="33"/>
      <c r="K248" s="33"/>
      <c r="L248" s="33"/>
      <c r="M248" s="33"/>
      <c r="N248" s="33"/>
      <c r="O248" s="33"/>
      <c r="P248" s="33"/>
    </row>
    <row r="249" spans="2:16">
      <c r="B249" s="34"/>
      <c r="C249" s="34"/>
      <c r="D249" s="33"/>
      <c r="E249" s="33"/>
      <c r="F249" s="33"/>
      <c r="G249" s="33"/>
      <c r="H249" s="33"/>
      <c r="I249" s="33"/>
      <c r="J249" s="33"/>
      <c r="K249" s="33"/>
      <c r="L249" s="33"/>
      <c r="M249" s="33"/>
      <c r="N249" s="33"/>
      <c r="O249" s="33"/>
      <c r="P249" s="33"/>
    </row>
    <row r="250" spans="2:16">
      <c r="B250" s="34"/>
      <c r="C250" s="34"/>
      <c r="D250" s="33"/>
      <c r="E250" s="33"/>
      <c r="F250" s="33"/>
      <c r="G250" s="33"/>
      <c r="H250" s="33"/>
      <c r="I250" s="33"/>
      <c r="J250" s="33"/>
      <c r="K250" s="33"/>
      <c r="L250" s="33"/>
      <c r="M250" s="33"/>
      <c r="N250" s="33"/>
      <c r="O250" s="33"/>
      <c r="P250" s="33"/>
    </row>
    <row r="251" spans="2:16">
      <c r="B251" s="34"/>
      <c r="C251" s="34"/>
      <c r="D251" s="33"/>
      <c r="E251" s="33"/>
      <c r="F251" s="33"/>
      <c r="G251" s="33"/>
      <c r="H251" s="33"/>
      <c r="I251" s="33"/>
      <c r="J251" s="33"/>
      <c r="K251" s="33"/>
      <c r="L251" s="33"/>
      <c r="M251" s="33"/>
      <c r="N251" s="33"/>
      <c r="O251" s="33"/>
      <c r="P251" s="33"/>
    </row>
    <row r="252" spans="2:16">
      <c r="B252" s="34"/>
      <c r="C252" s="34"/>
      <c r="D252" s="33"/>
      <c r="E252" s="33"/>
      <c r="F252" s="33"/>
      <c r="G252" s="33"/>
      <c r="H252" s="33"/>
      <c r="I252" s="33"/>
      <c r="J252" s="33"/>
      <c r="K252" s="33"/>
      <c r="L252" s="33"/>
      <c r="M252" s="33"/>
      <c r="N252" s="33"/>
      <c r="O252" s="33"/>
      <c r="P252" s="33"/>
    </row>
    <row r="253" spans="2:16">
      <c r="B253" s="34"/>
      <c r="C253" s="34"/>
      <c r="D253" s="33"/>
      <c r="E253" s="33"/>
      <c r="F253" s="33"/>
      <c r="G253" s="33"/>
      <c r="H253" s="33"/>
      <c r="I253" s="33"/>
      <c r="J253" s="33"/>
      <c r="K253" s="33"/>
      <c r="L253" s="33"/>
      <c r="M253" s="33"/>
      <c r="N253" s="33"/>
      <c r="O253" s="33"/>
      <c r="P253" s="33"/>
    </row>
    <row r="254" spans="2:16">
      <c r="B254" s="34"/>
      <c r="C254" s="34"/>
      <c r="D254" s="33"/>
      <c r="E254" s="33"/>
      <c r="F254" s="33"/>
      <c r="G254" s="33"/>
      <c r="H254" s="33"/>
      <c r="I254" s="33"/>
      <c r="J254" s="33"/>
      <c r="K254" s="33"/>
      <c r="L254" s="33"/>
      <c r="M254" s="33"/>
      <c r="N254" s="33"/>
      <c r="O254" s="33"/>
      <c r="P254" s="33"/>
    </row>
    <row r="255" spans="2:16">
      <c r="B255" s="34"/>
      <c r="C255" s="34"/>
      <c r="D255" s="33"/>
      <c r="E255" s="33"/>
      <c r="F255" s="33"/>
      <c r="G255" s="33"/>
      <c r="H255" s="33"/>
      <c r="I255" s="33"/>
      <c r="J255" s="33"/>
      <c r="K255" s="33"/>
      <c r="L255" s="33"/>
      <c r="M255" s="33"/>
      <c r="N255" s="33"/>
      <c r="O255" s="33"/>
      <c r="P255" s="33"/>
    </row>
    <row r="256" spans="2:16">
      <c r="B256" s="34"/>
      <c r="C256" s="34"/>
      <c r="D256" s="33"/>
      <c r="E256" s="33"/>
      <c r="F256" s="33"/>
      <c r="G256" s="33"/>
      <c r="H256" s="33"/>
      <c r="I256" s="33"/>
      <c r="J256" s="33"/>
      <c r="K256" s="33"/>
      <c r="L256" s="33"/>
      <c r="M256" s="33"/>
      <c r="N256" s="33"/>
      <c r="O256" s="33"/>
      <c r="P256" s="33"/>
    </row>
    <row r="257" spans="2:16">
      <c r="B257" s="34"/>
      <c r="C257" s="34"/>
      <c r="D257" s="33"/>
      <c r="E257" s="33"/>
      <c r="F257" s="33"/>
      <c r="G257" s="33"/>
      <c r="H257" s="33"/>
      <c r="I257" s="33"/>
      <c r="J257" s="33"/>
      <c r="K257" s="33"/>
      <c r="L257" s="33"/>
      <c r="M257" s="33"/>
      <c r="N257" s="33"/>
      <c r="O257" s="33"/>
      <c r="P257" s="33"/>
    </row>
    <row r="258" spans="2:16">
      <c r="B258" s="34"/>
      <c r="C258" s="34"/>
      <c r="D258" s="33"/>
      <c r="E258" s="33"/>
      <c r="F258" s="33"/>
      <c r="G258" s="33"/>
      <c r="H258" s="33"/>
      <c r="I258" s="33"/>
      <c r="J258" s="33"/>
      <c r="K258" s="33"/>
      <c r="L258" s="33"/>
      <c r="M258" s="33"/>
      <c r="N258" s="33"/>
      <c r="O258" s="33"/>
      <c r="P258" s="33"/>
    </row>
    <row r="259" spans="2:16">
      <c r="B259" s="34"/>
      <c r="C259" s="34"/>
      <c r="D259" s="33"/>
      <c r="E259" s="33"/>
      <c r="F259" s="33"/>
      <c r="G259" s="33"/>
      <c r="H259" s="33"/>
      <c r="I259" s="33"/>
      <c r="J259" s="33"/>
      <c r="K259" s="33"/>
      <c r="L259" s="33"/>
      <c r="M259" s="33"/>
      <c r="N259" s="33"/>
      <c r="O259" s="33"/>
      <c r="P259" s="33"/>
    </row>
    <row r="260" spans="2:16">
      <c r="B260" s="34"/>
      <c r="C260" s="34"/>
      <c r="D260" s="33"/>
      <c r="E260" s="33"/>
      <c r="F260" s="33"/>
      <c r="G260" s="33"/>
      <c r="H260" s="33"/>
      <c r="I260" s="33"/>
      <c r="J260" s="33"/>
      <c r="K260" s="33"/>
      <c r="L260" s="33"/>
      <c r="M260" s="33"/>
      <c r="N260" s="33"/>
      <c r="O260" s="33"/>
      <c r="P260" s="33"/>
    </row>
    <row r="261" spans="2:16">
      <c r="B261" s="34"/>
      <c r="C261" s="34"/>
      <c r="D261" s="33"/>
      <c r="E261" s="33"/>
      <c r="F261" s="33"/>
      <c r="G261" s="33"/>
      <c r="H261" s="33"/>
      <c r="I261" s="33"/>
      <c r="J261" s="33"/>
      <c r="K261" s="33"/>
      <c r="L261" s="33"/>
      <c r="M261" s="33"/>
      <c r="N261" s="33"/>
      <c r="O261" s="33"/>
      <c r="P261" s="33"/>
    </row>
    <row r="262" spans="2:16">
      <c r="B262" s="34"/>
      <c r="C262" s="34"/>
      <c r="D262" s="33"/>
      <c r="E262" s="33"/>
      <c r="F262" s="33"/>
      <c r="G262" s="33"/>
      <c r="H262" s="33"/>
      <c r="I262" s="33"/>
      <c r="J262" s="33"/>
      <c r="K262" s="33"/>
      <c r="L262" s="33"/>
      <c r="M262" s="33"/>
      <c r="N262" s="33"/>
      <c r="O262" s="33"/>
      <c r="P262" s="33"/>
    </row>
    <row r="263" spans="2:16">
      <c r="B263" s="34"/>
      <c r="C263" s="34"/>
      <c r="D263" s="33"/>
      <c r="E263" s="33"/>
      <c r="F263" s="33"/>
      <c r="G263" s="33"/>
      <c r="H263" s="33"/>
      <c r="I263" s="33"/>
      <c r="J263" s="33"/>
      <c r="K263" s="33"/>
      <c r="L263" s="33"/>
      <c r="M263" s="33"/>
      <c r="N263" s="33"/>
      <c r="O263" s="33"/>
      <c r="P263" s="33"/>
    </row>
    <row r="264" spans="2:16">
      <c r="B264" s="34"/>
      <c r="C264" s="34"/>
      <c r="D264" s="33"/>
      <c r="E264" s="33"/>
      <c r="F264" s="33"/>
      <c r="G264" s="33"/>
      <c r="H264" s="33"/>
      <c r="I264" s="33"/>
      <c r="J264" s="33"/>
      <c r="K264" s="33"/>
      <c r="L264" s="33"/>
      <c r="M264" s="33"/>
      <c r="N264" s="33"/>
      <c r="O264" s="33"/>
      <c r="P264" s="33"/>
    </row>
    <row r="265" spans="2:16">
      <c r="B265" s="34"/>
      <c r="C265" s="34"/>
      <c r="D265" s="33"/>
      <c r="E265" s="33"/>
      <c r="F265" s="33"/>
      <c r="G265" s="33"/>
      <c r="H265" s="33"/>
      <c r="I265" s="33"/>
      <c r="J265" s="33"/>
      <c r="K265" s="33"/>
      <c r="L265" s="33"/>
      <c r="M265" s="33"/>
      <c r="N265" s="33"/>
      <c r="O265" s="33"/>
      <c r="P265" s="33"/>
    </row>
    <row r="266" spans="2:16">
      <c r="B266" s="34"/>
      <c r="C266" s="34"/>
      <c r="D266" s="33"/>
      <c r="E266" s="33"/>
      <c r="F266" s="33"/>
      <c r="G266" s="33"/>
      <c r="H266" s="33"/>
      <c r="I266" s="33"/>
      <c r="J266" s="33"/>
      <c r="K266" s="33"/>
      <c r="L266" s="33"/>
      <c r="M266" s="33"/>
      <c r="N266" s="33"/>
      <c r="O266" s="33"/>
      <c r="P266" s="33"/>
    </row>
    <row r="267" spans="2:16">
      <c r="B267" s="34"/>
      <c r="C267" s="34"/>
      <c r="D267" s="33"/>
      <c r="E267" s="33"/>
      <c r="F267" s="33"/>
      <c r="G267" s="33"/>
      <c r="H267" s="33"/>
      <c r="I267" s="33"/>
      <c r="J267" s="33"/>
      <c r="K267" s="33"/>
      <c r="L267" s="33"/>
      <c r="M267" s="33"/>
      <c r="N267" s="33"/>
      <c r="O267" s="33"/>
      <c r="P267" s="33"/>
    </row>
    <row r="268" spans="2:16">
      <c r="B268" s="34"/>
      <c r="C268" s="34"/>
      <c r="D268" s="33"/>
      <c r="E268" s="33"/>
      <c r="F268" s="33"/>
      <c r="G268" s="33"/>
      <c r="H268" s="33"/>
      <c r="I268" s="33"/>
      <c r="J268" s="33"/>
      <c r="K268" s="33"/>
      <c r="L268" s="33"/>
      <c r="M268" s="33"/>
      <c r="N268" s="33"/>
      <c r="O268" s="33"/>
      <c r="P268" s="33"/>
    </row>
  </sheetData>
  <mergeCells count="6">
    <mergeCell ref="U8:V8"/>
    <mergeCell ref="J8:L8"/>
    <mergeCell ref="F8:H8"/>
    <mergeCell ref="B8:D8"/>
    <mergeCell ref="N8:P8"/>
    <mergeCell ref="R8:S8"/>
  </mergeCells>
  <phoneticPr fontId="0" type="noConversion"/>
  <pageMargins left="0.75" right="0.75" top="1" bottom="0.75" header="0.5" footer="0.5"/>
  <pageSetup scale="61" orientation="landscape" horizontalDpi="300" verticalDpi="300" r:id="rId1"/>
  <headerFooter alignWithMargins="0">
    <oddHeader>&amp;R&amp;G</oddHeader>
  </headerFooter>
  <colBreaks count="1" manualBreakCount="1">
    <brk id="16" max="1048575" man="1"/>
  </col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264"/>
  <sheetViews>
    <sheetView workbookViewId="0">
      <pane xSplit="1" ySplit="9" topLeftCell="B50" activePane="bottomRight" state="frozen"/>
      <selection pane="topRight" activeCell="B1" sqref="B1"/>
      <selection pane="bottomLeft" activeCell="A10" sqref="A10"/>
      <selection pane="bottomRight" activeCell="B82" sqref="B82"/>
    </sheetView>
  </sheetViews>
  <sheetFormatPr defaultRowHeight="12"/>
  <cols>
    <col min="1" max="1" width="8.7109375" style="27" customWidth="1"/>
    <col min="2" max="8" width="8.7109375" style="21" customWidth="1"/>
    <col min="9" max="9" width="1.7109375" style="21" customWidth="1"/>
    <col min="10" max="11" width="8.7109375" style="21" customWidth="1"/>
    <col min="12" max="12" width="8.7109375" style="72" customWidth="1"/>
    <col min="13" max="15" width="8.7109375" style="21" customWidth="1"/>
    <col min="16" max="16" width="9.7109375" style="21" customWidth="1"/>
    <col min="17" max="17" width="8.7109375" style="21" customWidth="1"/>
    <col min="18" max="18" width="1.7109375" style="21" customWidth="1"/>
    <col min="19" max="20" width="8.7109375" style="21" customWidth="1"/>
    <col min="21" max="21" width="9.7109375" style="21" customWidth="1"/>
    <col min="22" max="22" width="8.7109375" style="21" customWidth="1"/>
    <col min="23" max="23" width="1.7109375" style="21" customWidth="1"/>
    <col min="24" max="24" width="8.7109375" style="21" customWidth="1"/>
    <col min="25" max="25" width="2.7109375" style="21" customWidth="1"/>
    <col min="26" max="29" width="9.140625" style="21"/>
    <col min="30" max="30" width="1.7109375" style="21" customWidth="1"/>
    <col min="31" max="16384" width="9.140625" style="21"/>
  </cols>
  <sheetData>
    <row r="1" spans="1:34" s="108" customFormat="1" ht="12.75">
      <c r="A1" s="17" t="s">
        <v>42</v>
      </c>
      <c r="B1" s="36" t="s">
        <v>59</v>
      </c>
      <c r="C1" s="107"/>
      <c r="D1" s="107"/>
    </row>
    <row r="2" spans="1:34" s="108" customFormat="1" ht="12.75">
      <c r="A2" s="17" t="s">
        <v>43</v>
      </c>
      <c r="B2" s="109" t="s">
        <v>66</v>
      </c>
      <c r="C2" s="107"/>
      <c r="D2" s="107"/>
    </row>
    <row r="3" spans="1:34" s="108" customFormat="1" ht="12.75">
      <c r="A3" s="18" t="s">
        <v>44</v>
      </c>
      <c r="B3" s="109" t="s">
        <v>62</v>
      </c>
      <c r="C3" s="107"/>
      <c r="D3" s="107"/>
    </row>
    <row r="4" spans="1:34" s="41" customFormat="1" ht="12.75" customHeight="1">
      <c r="A4" s="19" t="s">
        <v>45</v>
      </c>
      <c r="B4" s="98" t="s">
        <v>65</v>
      </c>
      <c r="C4" s="42"/>
      <c r="D4" s="42"/>
    </row>
    <row r="5" spans="1:34" s="41" customFormat="1" ht="12.75" customHeight="1">
      <c r="A5" s="20"/>
    </row>
    <row r="6" spans="1:34">
      <c r="A6" s="28"/>
      <c r="L6" s="21"/>
    </row>
    <row r="7" spans="1:34">
      <c r="A7" s="21"/>
      <c r="B7" s="65"/>
      <c r="C7" s="65"/>
      <c r="D7" s="65"/>
      <c r="E7" s="65"/>
      <c r="F7" s="65"/>
      <c r="G7" s="65"/>
      <c r="H7" s="65"/>
      <c r="I7" s="65"/>
      <c r="J7" s="66"/>
      <c r="K7" s="66"/>
      <c r="L7" s="66"/>
      <c r="M7" s="66"/>
      <c r="N7" s="66"/>
      <c r="O7" s="66"/>
      <c r="P7" s="66"/>
      <c r="Q7" s="65"/>
      <c r="R7" s="65"/>
      <c r="S7" s="67"/>
      <c r="T7" s="66"/>
      <c r="U7" s="66"/>
      <c r="V7" s="66"/>
      <c r="W7" s="65"/>
      <c r="X7" s="68"/>
    </row>
    <row r="8" spans="1:34">
      <c r="A8" s="21"/>
      <c r="B8" s="137" t="s">
        <v>4</v>
      </c>
      <c r="C8" s="137"/>
      <c r="D8" s="137"/>
      <c r="E8" s="137"/>
      <c r="F8" s="137"/>
      <c r="G8" s="137"/>
      <c r="H8" s="137"/>
      <c r="I8" s="62"/>
      <c r="J8" s="137" t="s">
        <v>5</v>
      </c>
      <c r="K8" s="137"/>
      <c r="L8" s="137"/>
      <c r="M8" s="137"/>
      <c r="N8" s="137"/>
      <c r="O8" s="137"/>
      <c r="P8" s="137"/>
      <c r="Q8" s="137"/>
      <c r="R8" s="62"/>
      <c r="S8" s="137" t="s">
        <v>6</v>
      </c>
      <c r="T8" s="137"/>
      <c r="U8" s="137"/>
      <c r="V8" s="137"/>
      <c r="W8" s="62"/>
      <c r="X8" s="63" t="s">
        <v>16</v>
      </c>
      <c r="Z8" s="138" t="s">
        <v>64</v>
      </c>
      <c r="AA8" s="138"/>
      <c r="AB8" s="138"/>
      <c r="AC8" s="138"/>
      <c r="AD8" s="78"/>
      <c r="AE8" s="138" t="s">
        <v>121</v>
      </c>
      <c r="AF8" s="138"/>
      <c r="AG8" s="138"/>
      <c r="AH8" s="138"/>
    </row>
    <row r="9" spans="1:34" ht="12.75" thickBot="1">
      <c r="A9" s="23"/>
      <c r="B9" s="43" t="s">
        <v>17</v>
      </c>
      <c r="C9" s="43" t="s">
        <v>18</v>
      </c>
      <c r="D9" s="43" t="s">
        <v>30</v>
      </c>
      <c r="E9" s="43" t="s">
        <v>19</v>
      </c>
      <c r="F9" s="43" t="s">
        <v>20</v>
      </c>
      <c r="G9" s="43" t="s">
        <v>21</v>
      </c>
      <c r="H9" s="43" t="s">
        <v>7</v>
      </c>
      <c r="I9" s="73"/>
      <c r="J9" s="43" t="s">
        <v>22</v>
      </c>
      <c r="K9" s="43" t="s">
        <v>23</v>
      </c>
      <c r="L9" s="74" t="s">
        <v>24</v>
      </c>
      <c r="M9" s="43" t="s">
        <v>25</v>
      </c>
      <c r="N9" s="43" t="s">
        <v>26</v>
      </c>
      <c r="O9" s="43" t="s">
        <v>27</v>
      </c>
      <c r="P9" s="75" t="s">
        <v>8</v>
      </c>
      <c r="Q9" s="43" t="s">
        <v>7</v>
      </c>
      <c r="R9" s="73"/>
      <c r="S9" s="43" t="s">
        <v>33</v>
      </c>
      <c r="T9" s="43" t="s">
        <v>28</v>
      </c>
      <c r="U9" s="75" t="s">
        <v>9</v>
      </c>
      <c r="V9" s="75" t="s">
        <v>7</v>
      </c>
      <c r="W9" s="73"/>
      <c r="X9" s="76"/>
      <c r="Z9" s="79" t="s">
        <v>4</v>
      </c>
      <c r="AA9" s="79" t="s">
        <v>5</v>
      </c>
      <c r="AB9" s="79" t="s">
        <v>6</v>
      </c>
      <c r="AC9" s="79" t="s">
        <v>16</v>
      </c>
      <c r="AD9" s="79"/>
      <c r="AE9" s="79" t="s">
        <v>4</v>
      </c>
      <c r="AF9" s="79" t="s">
        <v>5</v>
      </c>
      <c r="AG9" s="79" t="s">
        <v>6</v>
      </c>
      <c r="AH9" s="79" t="s">
        <v>16</v>
      </c>
    </row>
    <row r="10" spans="1:34" ht="12.75" thickTop="1">
      <c r="A10" s="24">
        <v>2000</v>
      </c>
      <c r="B10" s="81">
        <v>253.230073</v>
      </c>
      <c r="C10" s="81">
        <v>0</v>
      </c>
      <c r="D10" s="81">
        <v>0</v>
      </c>
      <c r="E10" s="81">
        <v>731.36867599999982</v>
      </c>
      <c r="F10" s="81">
        <v>654.55496199999993</v>
      </c>
      <c r="G10" s="82">
        <v>85.939581000000004</v>
      </c>
      <c r="H10" s="81">
        <v>1725.0932919999998</v>
      </c>
      <c r="I10" s="81"/>
      <c r="J10" s="34">
        <v>174.76094000000001</v>
      </c>
      <c r="K10" s="34">
        <v>27.419150000000002</v>
      </c>
      <c r="L10" s="34">
        <v>31.262612000000001</v>
      </c>
      <c r="M10" s="34">
        <v>0</v>
      </c>
      <c r="N10" s="34">
        <v>45.778005999999991</v>
      </c>
      <c r="O10" s="34">
        <v>0</v>
      </c>
      <c r="P10" s="34">
        <v>11.318541</v>
      </c>
      <c r="Q10" s="81">
        <v>290.53924899999998</v>
      </c>
      <c r="R10" s="132"/>
      <c r="S10" s="83">
        <v>0</v>
      </c>
      <c r="T10" s="34">
        <v>17.045584999999999</v>
      </c>
      <c r="U10" s="34">
        <v>5.0000840000000002</v>
      </c>
      <c r="V10" s="34">
        <v>22.045669</v>
      </c>
      <c r="W10" s="132"/>
      <c r="X10" s="33">
        <f>H10+Q10+V10</f>
        <v>2037.6782099999998</v>
      </c>
      <c r="Z10" s="77" t="s">
        <v>63</v>
      </c>
      <c r="AA10" s="77" t="s">
        <v>63</v>
      </c>
      <c r="AB10" s="77" t="s">
        <v>63</v>
      </c>
      <c r="AC10" s="77" t="s">
        <v>63</v>
      </c>
      <c r="AE10" s="77" t="s">
        <v>63</v>
      </c>
      <c r="AF10" s="77" t="s">
        <v>63</v>
      </c>
      <c r="AG10" s="77" t="s">
        <v>63</v>
      </c>
      <c r="AH10" s="77" t="s">
        <v>63</v>
      </c>
    </row>
    <row r="11" spans="1:34">
      <c r="A11" s="24">
        <v>2001</v>
      </c>
      <c r="B11" s="81">
        <v>266.135603</v>
      </c>
      <c r="C11" s="81">
        <v>296.95768800000002</v>
      </c>
      <c r="D11" s="81">
        <v>0</v>
      </c>
      <c r="E11" s="81">
        <v>928.30541000000017</v>
      </c>
      <c r="F11" s="81">
        <v>857.91918299999998</v>
      </c>
      <c r="G11" s="82">
        <v>12.759295</v>
      </c>
      <c r="H11" s="81">
        <v>2362.0771789999999</v>
      </c>
      <c r="I11" s="81"/>
      <c r="J11" s="34">
        <v>239.26493199999999</v>
      </c>
      <c r="K11" s="34">
        <v>23.902191999999999</v>
      </c>
      <c r="L11" s="34">
        <v>34.974373999999997</v>
      </c>
      <c r="M11" s="34">
        <v>0</v>
      </c>
      <c r="N11" s="34">
        <v>50.066843999999996</v>
      </c>
      <c r="O11" s="34">
        <v>0</v>
      </c>
      <c r="P11" s="34">
        <v>11.000434</v>
      </c>
      <c r="Q11" s="81">
        <v>359.208776</v>
      </c>
      <c r="R11" s="132"/>
      <c r="S11" s="83">
        <v>0</v>
      </c>
      <c r="T11" s="34">
        <v>16.426846000000001</v>
      </c>
      <c r="U11" s="34">
        <v>5.0000110000000006</v>
      </c>
      <c r="V11" s="34">
        <v>21.426857000000002</v>
      </c>
      <c r="W11" s="132"/>
      <c r="X11" s="33">
        <f t="shared" ref="X11:X30" si="0">H11+Q11+V11</f>
        <v>2742.7128119999998</v>
      </c>
      <c r="Z11" s="80">
        <f>IFERROR(H11/H10-1,"n/a")</f>
        <v>0.36924605176657321</v>
      </c>
      <c r="AA11" s="80">
        <f t="shared" ref="AA11:AA29" si="1">Q11/Q10-1</f>
        <v>0.23635198079554476</v>
      </c>
      <c r="AB11" s="80">
        <f>IFERROR(V11/V10-1,"n/a")</f>
        <v>-2.8069549624463619E-2</v>
      </c>
      <c r="AC11" s="80">
        <f t="shared" ref="AC11:AC29" si="2">X11/X10-1</f>
        <v>0.34599898970308951</v>
      </c>
      <c r="AE11" s="77" t="s">
        <v>63</v>
      </c>
      <c r="AF11" s="77" t="s">
        <v>63</v>
      </c>
      <c r="AG11" s="77" t="s">
        <v>63</v>
      </c>
      <c r="AH11" s="77" t="s">
        <v>63</v>
      </c>
    </row>
    <row r="12" spans="1:34">
      <c r="A12" s="24">
        <v>2002</v>
      </c>
      <c r="B12" s="81">
        <v>137.003815</v>
      </c>
      <c r="C12" s="81">
        <v>1021.7138850000001</v>
      </c>
      <c r="D12" s="81">
        <v>0</v>
      </c>
      <c r="E12" s="81">
        <v>1059.5823630000002</v>
      </c>
      <c r="F12" s="81">
        <v>1017.66831</v>
      </c>
      <c r="G12" s="81">
        <v>0</v>
      </c>
      <c r="H12" s="81">
        <v>3235.9683730000006</v>
      </c>
      <c r="I12" s="81"/>
      <c r="J12" s="34">
        <v>396.28783100000004</v>
      </c>
      <c r="K12" s="34">
        <v>16.944333999999998</v>
      </c>
      <c r="L12" s="34">
        <v>73.045035999999996</v>
      </c>
      <c r="M12" s="34">
        <v>0</v>
      </c>
      <c r="N12" s="34">
        <v>62.900056999999997</v>
      </c>
      <c r="O12" s="34">
        <v>0</v>
      </c>
      <c r="P12" s="34">
        <v>23.010445999999998</v>
      </c>
      <c r="Q12" s="81">
        <v>572.18770399999994</v>
      </c>
      <c r="R12" s="132"/>
      <c r="S12" s="83">
        <v>0</v>
      </c>
      <c r="T12" s="34">
        <v>0</v>
      </c>
      <c r="U12" s="34">
        <v>0</v>
      </c>
      <c r="V12" s="34">
        <v>0</v>
      </c>
      <c r="W12" s="132"/>
      <c r="X12" s="33">
        <f t="shared" si="0"/>
        <v>3808.1560770000006</v>
      </c>
      <c r="Z12" s="80">
        <f t="shared" ref="Z12:Z29" si="3">H12/H11-1</f>
        <v>0.36996724822089355</v>
      </c>
      <c r="AA12" s="80">
        <f t="shared" si="1"/>
        <v>0.59291126005228767</v>
      </c>
      <c r="AB12" s="80">
        <f t="shared" ref="AB12:AB30" si="4">IFERROR(V12/V11-1,"n/a")</f>
        <v>-1</v>
      </c>
      <c r="AC12" s="80">
        <f t="shared" si="2"/>
        <v>0.3884632982127918</v>
      </c>
      <c r="AE12" s="77" t="s">
        <v>63</v>
      </c>
      <c r="AF12" s="77" t="s">
        <v>63</v>
      </c>
      <c r="AG12" s="77" t="s">
        <v>63</v>
      </c>
      <c r="AH12" s="77" t="s">
        <v>63</v>
      </c>
    </row>
    <row r="13" spans="1:34">
      <c r="A13" s="24">
        <v>2003</v>
      </c>
      <c r="B13" s="81">
        <v>214.00595800000002</v>
      </c>
      <c r="C13" s="81">
        <v>1009.865652</v>
      </c>
      <c r="D13" s="81">
        <v>0</v>
      </c>
      <c r="E13" s="81">
        <v>1133.671542</v>
      </c>
      <c r="F13" s="81">
        <v>1145.3899319999998</v>
      </c>
      <c r="G13" s="81">
        <v>0</v>
      </c>
      <c r="H13" s="81">
        <v>3502.9330840000002</v>
      </c>
      <c r="I13" s="81"/>
      <c r="J13" s="34">
        <v>392.06912499999999</v>
      </c>
      <c r="K13" s="34">
        <v>91.836179000000001</v>
      </c>
      <c r="L13" s="34">
        <v>133.35254</v>
      </c>
      <c r="M13" s="34">
        <v>0</v>
      </c>
      <c r="N13" s="34">
        <v>101.89765600000001</v>
      </c>
      <c r="O13" s="34">
        <v>0</v>
      </c>
      <c r="P13" s="34">
        <v>26.000111</v>
      </c>
      <c r="Q13" s="81">
        <v>745.15561099999991</v>
      </c>
      <c r="R13" s="132"/>
      <c r="S13" s="83">
        <v>0</v>
      </c>
      <c r="T13" s="34">
        <v>0</v>
      </c>
      <c r="U13" s="34">
        <v>0</v>
      </c>
      <c r="V13" s="34">
        <v>0</v>
      </c>
      <c r="W13" s="132"/>
      <c r="X13" s="33">
        <f t="shared" si="0"/>
        <v>4248.0886950000004</v>
      </c>
      <c r="Z13" s="80">
        <f t="shared" si="3"/>
        <v>8.2499171879267141E-2</v>
      </c>
      <c r="AA13" s="80">
        <f t="shared" si="1"/>
        <v>0.30229224744053562</v>
      </c>
      <c r="AB13" s="80" t="str">
        <f t="shared" si="4"/>
        <v>n/a</v>
      </c>
      <c r="AC13" s="80">
        <f t="shared" si="2"/>
        <v>0.1155237887063103</v>
      </c>
      <c r="AE13" s="77" t="s">
        <v>63</v>
      </c>
      <c r="AF13" s="77" t="s">
        <v>63</v>
      </c>
      <c r="AG13" s="77" t="s">
        <v>63</v>
      </c>
      <c r="AH13" s="77" t="s">
        <v>63</v>
      </c>
    </row>
    <row r="14" spans="1:34">
      <c r="A14" s="24">
        <v>2004</v>
      </c>
      <c r="B14" s="81">
        <v>266.00903899999997</v>
      </c>
      <c r="C14" s="81">
        <v>1073.833509</v>
      </c>
      <c r="D14" s="81">
        <v>0</v>
      </c>
      <c r="E14" s="81">
        <v>1320.128545</v>
      </c>
      <c r="F14" s="81">
        <v>1175.7690480000001</v>
      </c>
      <c r="G14" s="81">
        <v>0</v>
      </c>
      <c r="H14" s="81">
        <v>3835.7401410000002</v>
      </c>
      <c r="I14" s="81"/>
      <c r="J14" s="34">
        <v>385.09426500000001</v>
      </c>
      <c r="K14" s="34">
        <v>105.19775900000002</v>
      </c>
      <c r="L14" s="34">
        <v>194.528672</v>
      </c>
      <c r="M14" s="34">
        <v>0</v>
      </c>
      <c r="N14" s="34">
        <v>105.55485700000001</v>
      </c>
      <c r="O14" s="34">
        <v>0</v>
      </c>
      <c r="P14" s="34">
        <v>52.000101000000001</v>
      </c>
      <c r="Q14" s="81">
        <v>842.37565399999994</v>
      </c>
      <c r="R14" s="132"/>
      <c r="S14" s="83">
        <v>0</v>
      </c>
      <c r="T14" s="34">
        <v>0</v>
      </c>
      <c r="U14" s="34">
        <v>11.000069</v>
      </c>
      <c r="V14" s="34">
        <v>11.000069</v>
      </c>
      <c r="W14" s="132"/>
      <c r="X14" s="33">
        <f t="shared" si="0"/>
        <v>4689.1158639999994</v>
      </c>
      <c r="Z14" s="80">
        <f t="shared" si="3"/>
        <v>9.5008111493802172E-2</v>
      </c>
      <c r="AA14" s="80">
        <f t="shared" si="1"/>
        <v>0.13046945036021484</v>
      </c>
      <c r="AB14" s="80" t="str">
        <f t="shared" si="4"/>
        <v>n/a</v>
      </c>
      <c r="AC14" s="80">
        <f t="shared" si="2"/>
        <v>0.10381778740144676</v>
      </c>
      <c r="AE14" s="77" t="s">
        <v>63</v>
      </c>
      <c r="AF14" s="77" t="s">
        <v>63</v>
      </c>
      <c r="AG14" s="77" t="s">
        <v>63</v>
      </c>
      <c r="AH14" s="77" t="s">
        <v>63</v>
      </c>
    </row>
    <row r="15" spans="1:34">
      <c r="A15" s="24">
        <v>2005</v>
      </c>
      <c r="B15" s="81">
        <v>263.00361900000001</v>
      </c>
      <c r="C15" s="81">
        <v>917.00854099999992</v>
      </c>
      <c r="D15" s="81">
        <v>0</v>
      </c>
      <c r="E15" s="81">
        <v>1296.8659610000002</v>
      </c>
      <c r="F15" s="81">
        <v>1138.8083059999999</v>
      </c>
      <c r="G15" s="81">
        <v>0</v>
      </c>
      <c r="H15" s="81">
        <v>3615.6864270000001</v>
      </c>
      <c r="I15" s="81"/>
      <c r="J15" s="34">
        <v>313.11129099999999</v>
      </c>
      <c r="K15" s="34">
        <v>92.325463999999982</v>
      </c>
      <c r="L15" s="34">
        <v>177.28835900000001</v>
      </c>
      <c r="M15" s="34">
        <v>0</v>
      </c>
      <c r="N15" s="34">
        <v>94.375507999999996</v>
      </c>
      <c r="O15" s="34">
        <v>0</v>
      </c>
      <c r="P15" s="34">
        <v>52.000072000000003</v>
      </c>
      <c r="Q15" s="81">
        <v>729.10069399999998</v>
      </c>
      <c r="R15" s="132"/>
      <c r="S15" s="83">
        <v>0</v>
      </c>
      <c r="T15" s="34">
        <v>0</v>
      </c>
      <c r="U15" s="34">
        <v>16.999943000000002</v>
      </c>
      <c r="V15" s="34">
        <v>16.999943000000002</v>
      </c>
      <c r="W15" s="132"/>
      <c r="X15" s="33">
        <f t="shared" si="0"/>
        <v>4361.7870640000001</v>
      </c>
      <c r="Z15" s="80">
        <f t="shared" si="3"/>
        <v>-5.736929664443613E-2</v>
      </c>
      <c r="AA15" s="80">
        <f t="shared" si="1"/>
        <v>-0.13447083787632819</v>
      </c>
      <c r="AB15" s="80">
        <f t="shared" si="4"/>
        <v>0.5454396695148005</v>
      </c>
      <c r="AC15" s="80">
        <f t="shared" si="2"/>
        <v>-6.9806080611703014E-2</v>
      </c>
      <c r="AE15" s="77" t="s">
        <v>63</v>
      </c>
      <c r="AF15" s="77" t="s">
        <v>63</v>
      </c>
      <c r="AG15" s="77" t="s">
        <v>63</v>
      </c>
      <c r="AH15" s="77" t="s">
        <v>63</v>
      </c>
    </row>
    <row r="16" spans="1:34">
      <c r="A16" s="24">
        <v>2006</v>
      </c>
      <c r="B16" s="81">
        <v>242.00211300000001</v>
      </c>
      <c r="C16" s="81">
        <v>999.02786700000001</v>
      </c>
      <c r="D16" s="81">
        <v>0</v>
      </c>
      <c r="E16" s="81">
        <v>1258.3778339999999</v>
      </c>
      <c r="F16" s="81">
        <v>1133.8202179999998</v>
      </c>
      <c r="G16" s="81">
        <v>0</v>
      </c>
      <c r="H16" s="81">
        <v>3633.228032</v>
      </c>
      <c r="I16" s="81"/>
      <c r="J16" s="34">
        <v>310.91388599999999</v>
      </c>
      <c r="K16" s="34">
        <v>97.875982999999991</v>
      </c>
      <c r="L16" s="34">
        <v>185.19095700000003</v>
      </c>
      <c r="M16" s="34">
        <v>0</v>
      </c>
      <c r="N16" s="34">
        <v>90.986354000000006</v>
      </c>
      <c r="O16" s="34">
        <v>0</v>
      </c>
      <c r="P16" s="34">
        <v>57.180667</v>
      </c>
      <c r="Q16" s="81">
        <v>742.14784699999996</v>
      </c>
      <c r="R16" s="132"/>
      <c r="S16" s="83">
        <v>0</v>
      </c>
      <c r="T16" s="34">
        <v>26.397955</v>
      </c>
      <c r="U16" s="34">
        <v>20.000008000000001</v>
      </c>
      <c r="V16" s="34">
        <v>46.397963000000004</v>
      </c>
      <c r="W16" s="132"/>
      <c r="X16" s="33">
        <f t="shared" si="0"/>
        <v>4421.7738420000005</v>
      </c>
      <c r="Z16" s="80">
        <f t="shared" si="3"/>
        <v>4.8515282932193315E-3</v>
      </c>
      <c r="AA16" s="80">
        <f t="shared" si="1"/>
        <v>1.7894857469440195E-2</v>
      </c>
      <c r="AB16" s="80">
        <f t="shared" si="4"/>
        <v>1.7293010923624861</v>
      </c>
      <c r="AC16" s="80">
        <f t="shared" si="2"/>
        <v>1.375279836448251E-2</v>
      </c>
      <c r="AE16" s="77" t="s">
        <v>63</v>
      </c>
      <c r="AF16" s="77" t="s">
        <v>63</v>
      </c>
      <c r="AG16" s="77" t="s">
        <v>63</v>
      </c>
      <c r="AH16" s="77" t="s">
        <v>63</v>
      </c>
    </row>
    <row r="17" spans="1:34">
      <c r="A17" s="24">
        <v>2007</v>
      </c>
      <c r="B17" s="81">
        <v>256.00287799999995</v>
      </c>
      <c r="C17" s="81">
        <v>1078.8969559999998</v>
      </c>
      <c r="D17" s="81">
        <v>0</v>
      </c>
      <c r="E17" s="81">
        <v>1279.323513</v>
      </c>
      <c r="F17" s="81">
        <v>1128.0777009999999</v>
      </c>
      <c r="G17" s="81">
        <v>0</v>
      </c>
      <c r="H17" s="81">
        <v>3742.3010480000003</v>
      </c>
      <c r="I17" s="81"/>
      <c r="J17" s="34">
        <v>301.79374100000001</v>
      </c>
      <c r="K17" s="34">
        <v>36.406926999999996</v>
      </c>
      <c r="L17" s="34">
        <v>207.53510399999999</v>
      </c>
      <c r="M17" s="34">
        <v>0</v>
      </c>
      <c r="N17" s="34">
        <v>103.45301400000001</v>
      </c>
      <c r="O17" s="34">
        <v>0</v>
      </c>
      <c r="P17" s="34">
        <v>48.530698000000001</v>
      </c>
      <c r="Q17" s="81">
        <v>697.71948400000008</v>
      </c>
      <c r="R17" s="132"/>
      <c r="S17" s="83">
        <v>0</v>
      </c>
      <c r="T17" s="34">
        <v>38.002652000000005</v>
      </c>
      <c r="U17" s="34">
        <v>16.482433</v>
      </c>
      <c r="V17" s="34">
        <v>54.485085000000005</v>
      </c>
      <c r="W17" s="132"/>
      <c r="X17" s="33">
        <f t="shared" si="0"/>
        <v>4494.5056170000007</v>
      </c>
      <c r="Z17" s="80">
        <f t="shared" si="3"/>
        <v>3.0020966214982847E-2</v>
      </c>
      <c r="AA17" s="80">
        <f t="shared" si="1"/>
        <v>-5.9864571701708225E-2</v>
      </c>
      <c r="AB17" s="80">
        <f t="shared" si="4"/>
        <v>0.17429907429341251</v>
      </c>
      <c r="AC17" s="80">
        <f t="shared" si="2"/>
        <v>1.6448551553939872E-2</v>
      </c>
      <c r="AE17" s="77" t="s">
        <v>63</v>
      </c>
      <c r="AF17" s="77" t="s">
        <v>63</v>
      </c>
      <c r="AG17" s="77" t="s">
        <v>63</v>
      </c>
      <c r="AH17" s="77" t="s">
        <v>63</v>
      </c>
    </row>
    <row r="18" spans="1:34">
      <c r="A18" s="24">
        <v>2008</v>
      </c>
      <c r="B18" s="81">
        <v>1432.0091241000002</v>
      </c>
      <c r="C18" s="81">
        <v>1433.0683122</v>
      </c>
      <c r="D18" s="81">
        <v>0</v>
      </c>
      <c r="E18" s="81">
        <v>1309.7555697</v>
      </c>
      <c r="F18" s="81">
        <v>1295.6180440000001</v>
      </c>
      <c r="G18" s="81">
        <v>157.00051199999999</v>
      </c>
      <c r="H18" s="81">
        <v>5627.4515619999993</v>
      </c>
      <c r="I18" s="81"/>
      <c r="J18" s="34">
        <v>407.22216249999997</v>
      </c>
      <c r="K18" s="34">
        <v>58.284654500000002</v>
      </c>
      <c r="L18" s="34">
        <v>273.76485049999997</v>
      </c>
      <c r="M18" s="34">
        <v>0</v>
      </c>
      <c r="N18" s="34">
        <v>180.12135689999999</v>
      </c>
      <c r="O18" s="34">
        <v>0</v>
      </c>
      <c r="P18" s="34">
        <v>46.385738599999996</v>
      </c>
      <c r="Q18" s="81">
        <v>965.77876299999991</v>
      </c>
      <c r="R18" s="132"/>
      <c r="S18" s="83">
        <v>0</v>
      </c>
      <c r="T18" s="34">
        <v>48.0313661</v>
      </c>
      <c r="U18" s="34">
        <v>15.6352467</v>
      </c>
      <c r="V18" s="34">
        <v>63.666612799999996</v>
      </c>
      <c r="W18" s="132"/>
      <c r="X18" s="33">
        <f t="shared" si="0"/>
        <v>6656.8969377999993</v>
      </c>
      <c r="Z18" s="80">
        <f t="shared" si="3"/>
        <v>0.50374101116410208</v>
      </c>
      <c r="AA18" s="80">
        <f t="shared" si="1"/>
        <v>0.38419348340858406</v>
      </c>
      <c r="AB18" s="80">
        <f t="shared" si="4"/>
        <v>0.16851451732157496</v>
      </c>
      <c r="AC18" s="80">
        <f t="shared" si="2"/>
        <v>0.48111883821459211</v>
      </c>
      <c r="AE18" s="77" t="s">
        <v>63</v>
      </c>
      <c r="AF18" s="77" t="s">
        <v>63</v>
      </c>
      <c r="AG18" s="77" t="s">
        <v>63</v>
      </c>
      <c r="AH18" s="77" t="s">
        <v>63</v>
      </c>
    </row>
    <row r="19" spans="1:34">
      <c r="A19" s="24">
        <v>2009</v>
      </c>
      <c r="B19" s="81">
        <v>1142.0117683000001</v>
      </c>
      <c r="C19" s="81">
        <v>1784.8011795999998</v>
      </c>
      <c r="D19" s="81">
        <v>0</v>
      </c>
      <c r="E19" s="81">
        <v>1591.0154600999999</v>
      </c>
      <c r="F19" s="81">
        <v>1565.0134723999997</v>
      </c>
      <c r="G19" s="81">
        <v>335.00313629999994</v>
      </c>
      <c r="H19" s="81">
        <v>6417.8450166999992</v>
      </c>
      <c r="I19" s="81"/>
      <c r="J19" s="34">
        <v>515.45162269999992</v>
      </c>
      <c r="K19" s="34">
        <v>453.7168107</v>
      </c>
      <c r="L19" s="34">
        <v>460.46908030000003</v>
      </c>
      <c r="M19" s="34">
        <v>314.6287102</v>
      </c>
      <c r="N19" s="34">
        <v>256.3872495</v>
      </c>
      <c r="O19" s="34">
        <v>0</v>
      </c>
      <c r="P19" s="34">
        <v>45.225030000000004</v>
      </c>
      <c r="Q19" s="81">
        <v>2045.8785034000002</v>
      </c>
      <c r="R19" s="132"/>
      <c r="S19" s="83">
        <v>0</v>
      </c>
      <c r="T19" s="34">
        <v>137.18261610000002</v>
      </c>
      <c r="U19" s="34">
        <v>14.1503046</v>
      </c>
      <c r="V19" s="34">
        <v>151.33292070000002</v>
      </c>
      <c r="W19" s="132"/>
      <c r="X19" s="33">
        <f t="shared" si="0"/>
        <v>8615.0564408000009</v>
      </c>
      <c r="Z19" s="80">
        <f t="shared" si="3"/>
        <v>0.1404531777825011</v>
      </c>
      <c r="AA19" s="80">
        <f t="shared" si="1"/>
        <v>1.1183718070636437</v>
      </c>
      <c r="AB19" s="80">
        <f t="shared" si="4"/>
        <v>1.3769588807149487</v>
      </c>
      <c r="AC19" s="80">
        <f t="shared" si="2"/>
        <v>0.29415499763575181</v>
      </c>
      <c r="AE19" s="77" t="s">
        <v>63</v>
      </c>
      <c r="AF19" s="77" t="s">
        <v>63</v>
      </c>
      <c r="AG19" s="77" t="s">
        <v>63</v>
      </c>
      <c r="AH19" s="77" t="s">
        <v>63</v>
      </c>
    </row>
    <row r="20" spans="1:34">
      <c r="A20" s="24">
        <v>2010</v>
      </c>
      <c r="B20" s="81">
        <v>1247.0293636000001</v>
      </c>
      <c r="C20" s="81">
        <v>1643.5196425999998</v>
      </c>
      <c r="D20" s="81">
        <v>0</v>
      </c>
      <c r="E20" s="81">
        <v>1434.0221610000003</v>
      </c>
      <c r="F20" s="81">
        <v>1451.0235740000001</v>
      </c>
      <c r="G20" s="81">
        <v>324.00263200000001</v>
      </c>
      <c r="H20" s="81">
        <v>6099.5973731999993</v>
      </c>
      <c r="I20" s="81"/>
      <c r="J20" s="34">
        <v>487.46932469999996</v>
      </c>
      <c r="K20" s="34">
        <v>448.97448439999994</v>
      </c>
      <c r="L20" s="34">
        <v>472.08459700000003</v>
      </c>
      <c r="M20" s="34">
        <v>373.40710560000002</v>
      </c>
      <c r="N20" s="34">
        <v>275.42576759999997</v>
      </c>
      <c r="O20" s="34">
        <v>0</v>
      </c>
      <c r="P20" s="34">
        <v>72.588380299999997</v>
      </c>
      <c r="Q20" s="81">
        <v>2129.9496596000004</v>
      </c>
      <c r="R20" s="132"/>
      <c r="S20" s="83">
        <v>0</v>
      </c>
      <c r="T20" s="34">
        <v>174.7115177</v>
      </c>
      <c r="U20" s="34">
        <v>15.171390500000001</v>
      </c>
      <c r="V20" s="34">
        <v>189.8829082</v>
      </c>
      <c r="W20" s="132"/>
      <c r="X20" s="33">
        <f t="shared" si="0"/>
        <v>8419.4299409999985</v>
      </c>
      <c r="Z20" s="80">
        <f t="shared" si="3"/>
        <v>-4.9587929074616399E-2</v>
      </c>
      <c r="AA20" s="80">
        <f t="shared" si="1"/>
        <v>4.1092936877866526E-2</v>
      </c>
      <c r="AB20" s="80">
        <f t="shared" si="4"/>
        <v>0.25473629479748738</v>
      </c>
      <c r="AC20" s="80">
        <f t="shared" si="2"/>
        <v>-2.2707512265797369E-2</v>
      </c>
      <c r="AE20" s="77" t="s">
        <v>63</v>
      </c>
      <c r="AF20" s="77" t="s">
        <v>63</v>
      </c>
      <c r="AG20" s="77" t="s">
        <v>63</v>
      </c>
      <c r="AH20" s="77" t="s">
        <v>63</v>
      </c>
    </row>
    <row r="21" spans="1:34">
      <c r="A21" s="24">
        <v>2011</v>
      </c>
      <c r="B21" s="81">
        <v>287.01034950000002</v>
      </c>
      <c r="C21" s="81">
        <v>1882.3085398000001</v>
      </c>
      <c r="D21" s="81">
        <v>0</v>
      </c>
      <c r="E21" s="81">
        <v>1518.0245421999998</v>
      </c>
      <c r="F21" s="81">
        <v>1406.0253073000001</v>
      </c>
      <c r="G21" s="81">
        <v>308.00681489999999</v>
      </c>
      <c r="H21" s="81">
        <v>5401.3755536999997</v>
      </c>
      <c r="I21" s="81"/>
      <c r="J21" s="34">
        <v>401.5904956</v>
      </c>
      <c r="K21" s="34">
        <v>391.61079960000001</v>
      </c>
      <c r="L21" s="34">
        <v>401.5899708</v>
      </c>
      <c r="M21" s="34">
        <v>332.74593880000003</v>
      </c>
      <c r="N21" s="34">
        <v>269.38479910000001</v>
      </c>
      <c r="O21" s="34">
        <v>0</v>
      </c>
      <c r="P21" s="34">
        <v>110.88623279999999</v>
      </c>
      <c r="Q21" s="81">
        <v>1907.8082367</v>
      </c>
      <c r="R21" s="132"/>
      <c r="S21" s="83">
        <v>0</v>
      </c>
      <c r="T21" s="34">
        <v>171.48211740000002</v>
      </c>
      <c r="U21" s="34">
        <v>23.986016299999999</v>
      </c>
      <c r="V21" s="34">
        <v>195.46813370000001</v>
      </c>
      <c r="W21" s="132"/>
      <c r="X21" s="33">
        <f t="shared" si="0"/>
        <v>7504.6519240999996</v>
      </c>
      <c r="Z21" s="80">
        <f t="shared" si="3"/>
        <v>-0.11447014889340068</v>
      </c>
      <c r="AA21" s="80">
        <f t="shared" si="1"/>
        <v>-0.10429421272882011</v>
      </c>
      <c r="AB21" s="80">
        <f t="shared" si="4"/>
        <v>2.9414050758677091E-2</v>
      </c>
      <c r="AC21" s="80">
        <f t="shared" si="2"/>
        <v>-0.10865082592413</v>
      </c>
      <c r="AE21" s="77" t="s">
        <v>63</v>
      </c>
      <c r="AF21" s="77" t="s">
        <v>63</v>
      </c>
      <c r="AG21" s="77" t="s">
        <v>63</v>
      </c>
      <c r="AH21" s="77" t="s">
        <v>63</v>
      </c>
    </row>
    <row r="22" spans="1:34">
      <c r="A22" s="24">
        <v>2012</v>
      </c>
      <c r="B22" s="81">
        <v>250.0051479</v>
      </c>
      <c r="C22" s="81">
        <v>1953.932022</v>
      </c>
      <c r="D22" s="81">
        <v>0</v>
      </c>
      <c r="E22" s="81">
        <v>1625.0308511999997</v>
      </c>
      <c r="F22" s="81">
        <v>1466.0331085</v>
      </c>
      <c r="G22" s="81">
        <v>329.00797159999996</v>
      </c>
      <c r="H22" s="81">
        <v>5624.0091011999993</v>
      </c>
      <c r="I22" s="81"/>
      <c r="J22" s="34">
        <v>459.41953349999994</v>
      </c>
      <c r="K22" s="34">
        <v>402.48008930000003</v>
      </c>
      <c r="L22" s="34">
        <v>459.41852060000002</v>
      </c>
      <c r="M22" s="34">
        <v>380.66096049999999</v>
      </c>
      <c r="N22" s="34">
        <v>276.68125670000001</v>
      </c>
      <c r="O22" s="34">
        <v>0</v>
      </c>
      <c r="P22" s="34">
        <v>126.7128235</v>
      </c>
      <c r="Q22" s="81">
        <v>2105.3731840999999</v>
      </c>
      <c r="R22" s="132"/>
      <c r="S22" s="83">
        <v>0</v>
      </c>
      <c r="T22" s="34">
        <v>176.06063809999998</v>
      </c>
      <c r="U22" s="34">
        <v>23.127869099999998</v>
      </c>
      <c r="V22" s="34">
        <v>199.18850719999998</v>
      </c>
      <c r="W22" s="132"/>
      <c r="X22" s="33">
        <f t="shared" si="0"/>
        <v>7928.5707924999988</v>
      </c>
      <c r="Z22" s="80">
        <f t="shared" si="3"/>
        <v>4.1217935188286203E-2</v>
      </c>
      <c r="AA22" s="80">
        <f t="shared" si="1"/>
        <v>0.10355597779666503</v>
      </c>
      <c r="AB22" s="80">
        <f t="shared" si="4"/>
        <v>1.9033145861564904E-2</v>
      </c>
      <c r="AC22" s="80">
        <f t="shared" si="2"/>
        <v>5.6487479057976131E-2</v>
      </c>
      <c r="AE22" s="77" t="s">
        <v>63</v>
      </c>
      <c r="AF22" s="77" t="s">
        <v>63</v>
      </c>
      <c r="AG22" s="77" t="s">
        <v>63</v>
      </c>
      <c r="AH22" s="77" t="s">
        <v>63</v>
      </c>
    </row>
    <row r="23" spans="1:34">
      <c r="A23" s="24">
        <v>2013</v>
      </c>
      <c r="B23" s="81">
        <v>331.0086</v>
      </c>
      <c r="C23" s="81">
        <v>2004.8130684</v>
      </c>
      <c r="D23" s="81">
        <v>0</v>
      </c>
      <c r="E23" s="81">
        <v>1653.0296169000001</v>
      </c>
      <c r="F23" s="81">
        <v>1410.0356555000001</v>
      </c>
      <c r="G23" s="81">
        <v>317.00756689999997</v>
      </c>
      <c r="H23" s="81">
        <v>5715.8945076999998</v>
      </c>
      <c r="I23" s="81"/>
      <c r="J23" s="34">
        <v>408.00144350000005</v>
      </c>
      <c r="K23" s="34">
        <v>377.00087600000006</v>
      </c>
      <c r="L23" s="34">
        <v>420.0005496</v>
      </c>
      <c r="M23" s="34">
        <v>348.0003466</v>
      </c>
      <c r="N23" s="34">
        <v>264.00042360000003</v>
      </c>
      <c r="O23" s="34">
        <v>0</v>
      </c>
      <c r="P23" s="34">
        <v>132.00040159999998</v>
      </c>
      <c r="Q23" s="81">
        <v>1949.0040409000003</v>
      </c>
      <c r="R23" s="132"/>
      <c r="S23" s="83">
        <v>0</v>
      </c>
      <c r="T23" s="34">
        <v>168.00038930000002</v>
      </c>
      <c r="U23" s="34">
        <v>23.000061899999999</v>
      </c>
      <c r="V23" s="34">
        <v>191.00045120000001</v>
      </c>
      <c r="W23" s="132"/>
      <c r="X23" s="33">
        <f t="shared" si="0"/>
        <v>7855.8989997999997</v>
      </c>
      <c r="Z23" s="80">
        <f t="shared" si="3"/>
        <v>1.6338061487203959E-2</v>
      </c>
      <c r="AA23" s="80">
        <f t="shared" si="1"/>
        <v>-7.4271461411647088E-2</v>
      </c>
      <c r="AB23" s="80">
        <f t="shared" si="4"/>
        <v>-4.1107070458530792E-2</v>
      </c>
      <c r="AC23" s="80">
        <f t="shared" si="2"/>
        <v>-9.1658124272211428E-3</v>
      </c>
      <c r="AE23" s="77" t="s">
        <v>63</v>
      </c>
      <c r="AF23" s="77" t="s">
        <v>63</v>
      </c>
      <c r="AG23" s="77" t="s">
        <v>63</v>
      </c>
      <c r="AH23" s="77" t="s">
        <v>63</v>
      </c>
    </row>
    <row r="24" spans="1:34">
      <c r="A24" s="24">
        <v>2014</v>
      </c>
      <c r="B24" s="81">
        <v>155.0034225</v>
      </c>
      <c r="C24" s="81">
        <v>1702.0502631000002</v>
      </c>
      <c r="D24" s="81">
        <v>0</v>
      </c>
      <c r="E24" s="81">
        <v>1349.0291882999998</v>
      </c>
      <c r="F24" s="81">
        <v>1293.0327307</v>
      </c>
      <c r="G24" s="81">
        <v>316.00594799999993</v>
      </c>
      <c r="H24" s="81">
        <v>4815.1215525999996</v>
      </c>
      <c r="I24" s="81"/>
      <c r="J24" s="34">
        <v>360.02445659999995</v>
      </c>
      <c r="K24" s="34">
        <v>336.00074999999993</v>
      </c>
      <c r="L24" s="34">
        <v>420.12591350000002</v>
      </c>
      <c r="M24" s="34">
        <v>348.01145919999999</v>
      </c>
      <c r="N24" s="34">
        <v>264.0323333</v>
      </c>
      <c r="O24" s="34">
        <v>164.00196840000001</v>
      </c>
      <c r="P24" s="34">
        <v>132.00067770000001</v>
      </c>
      <c r="Q24" s="81">
        <v>2024.1975586999999</v>
      </c>
      <c r="R24" s="132"/>
      <c r="S24" s="83">
        <v>0</v>
      </c>
      <c r="T24" s="34">
        <v>168.02152960000004</v>
      </c>
      <c r="U24" s="34">
        <v>23.000042700000002</v>
      </c>
      <c r="V24" s="34">
        <v>191.02157230000003</v>
      </c>
      <c r="W24" s="132"/>
      <c r="X24" s="33">
        <f t="shared" si="0"/>
        <v>7030.3406835999995</v>
      </c>
      <c r="Z24" s="80">
        <f t="shared" si="3"/>
        <v>-0.15759089918236779</v>
      </c>
      <c r="AA24" s="80">
        <f t="shared" si="1"/>
        <v>3.8580483273537691E-2</v>
      </c>
      <c r="AB24" s="80">
        <f t="shared" si="4"/>
        <v>1.1058141416597778E-4</v>
      </c>
      <c r="AC24" s="80">
        <f t="shared" si="2"/>
        <v>-0.10508769476555357</v>
      </c>
      <c r="AE24" s="77" t="s">
        <v>63</v>
      </c>
      <c r="AF24" s="77" t="s">
        <v>63</v>
      </c>
      <c r="AG24" s="77" t="s">
        <v>63</v>
      </c>
      <c r="AH24" s="77" t="s">
        <v>63</v>
      </c>
    </row>
    <row r="25" spans="1:34">
      <c r="A25" s="24">
        <v>2015</v>
      </c>
      <c r="B25" s="81">
        <v>200.00816609999998</v>
      </c>
      <c r="C25" s="81">
        <v>1820.0492334</v>
      </c>
      <c r="D25" s="81">
        <v>0</v>
      </c>
      <c r="E25" s="81">
        <v>1307.0170438999999</v>
      </c>
      <c r="F25" s="81">
        <v>1289.0178254</v>
      </c>
      <c r="G25" s="81">
        <v>278.00426450000003</v>
      </c>
      <c r="H25" s="81">
        <v>4894.0965333000004</v>
      </c>
      <c r="I25" s="81"/>
      <c r="J25" s="34">
        <v>312.00071259999999</v>
      </c>
      <c r="K25" s="34">
        <v>289.14925800000003</v>
      </c>
      <c r="L25" s="34">
        <v>420.12854790000006</v>
      </c>
      <c r="M25" s="34">
        <v>348.1062192</v>
      </c>
      <c r="N25" s="34">
        <v>265.14816430000002</v>
      </c>
      <c r="O25" s="34">
        <v>164.05643750000002</v>
      </c>
      <c r="P25" s="34">
        <v>132.0659186</v>
      </c>
      <c r="Q25" s="81">
        <v>1930.6552580999999</v>
      </c>
      <c r="R25" s="132"/>
      <c r="S25" s="83">
        <v>0</v>
      </c>
      <c r="T25" s="34">
        <v>168.76581960000001</v>
      </c>
      <c r="U25" s="34">
        <v>23.000004999999998</v>
      </c>
      <c r="V25" s="34">
        <v>191.7658246</v>
      </c>
      <c r="W25" s="132"/>
      <c r="X25" s="33">
        <f t="shared" si="0"/>
        <v>7016.5176160000001</v>
      </c>
      <c r="Z25" s="80">
        <f t="shared" si="3"/>
        <v>1.6401451103006393E-2</v>
      </c>
      <c r="AA25" s="80">
        <f t="shared" si="1"/>
        <v>-4.621204101247689E-2</v>
      </c>
      <c r="AB25" s="80">
        <f t="shared" si="4"/>
        <v>3.896168851710291E-3</v>
      </c>
      <c r="AC25" s="80">
        <f t="shared" si="2"/>
        <v>-1.9662016710292329E-3</v>
      </c>
      <c r="AE25" s="77" t="s">
        <v>63</v>
      </c>
      <c r="AF25" s="77" t="s">
        <v>63</v>
      </c>
      <c r="AG25" s="77" t="s">
        <v>63</v>
      </c>
      <c r="AH25" s="77" t="s">
        <v>63</v>
      </c>
    </row>
    <row r="26" spans="1:34">
      <c r="A26" s="24">
        <v>2016</v>
      </c>
      <c r="B26" s="81">
        <v>2.5000399999999999E-2</v>
      </c>
      <c r="C26" s="81">
        <v>2475.0168815000002</v>
      </c>
      <c r="D26" s="81">
        <v>0</v>
      </c>
      <c r="E26" s="81">
        <v>1840.0127220000002</v>
      </c>
      <c r="F26" s="81">
        <v>1562.0108006999999</v>
      </c>
      <c r="G26" s="81">
        <v>254.00151010000002</v>
      </c>
      <c r="H26" s="81">
        <v>6131.0669146999999</v>
      </c>
      <c r="I26" s="81"/>
      <c r="J26" s="34">
        <v>328.23325530000005</v>
      </c>
      <c r="K26" s="34">
        <v>304.75709990000007</v>
      </c>
      <c r="L26" s="34">
        <v>430.24566859999999</v>
      </c>
      <c r="M26" s="34">
        <v>354.49943570000005</v>
      </c>
      <c r="N26" s="34">
        <v>268.84221459999998</v>
      </c>
      <c r="O26" s="34">
        <v>171.00647419999999</v>
      </c>
      <c r="P26" s="34">
        <v>124.22502859999999</v>
      </c>
      <c r="Q26" s="81">
        <v>1981.8091769000002</v>
      </c>
      <c r="R26" s="132"/>
      <c r="S26" s="83">
        <v>0</v>
      </c>
      <c r="T26" s="34">
        <v>167.25652019999998</v>
      </c>
      <c r="U26" s="34">
        <v>20.377717000000001</v>
      </c>
      <c r="V26" s="34">
        <v>187.63423719999997</v>
      </c>
      <c r="W26" s="132"/>
      <c r="X26" s="33">
        <f t="shared" si="0"/>
        <v>8300.5103288000009</v>
      </c>
      <c r="Z26" s="80">
        <f t="shared" si="3"/>
        <v>0.25274744234886048</v>
      </c>
      <c r="AA26" s="80">
        <f t="shared" si="1"/>
        <v>2.6495625557895863E-2</v>
      </c>
      <c r="AB26" s="80">
        <f t="shared" si="4"/>
        <v>-2.1544961979633293E-2</v>
      </c>
      <c r="AC26" s="80">
        <f t="shared" si="2"/>
        <v>0.18299572281726606</v>
      </c>
      <c r="AE26" s="77" t="s">
        <v>63</v>
      </c>
      <c r="AF26" s="77" t="s">
        <v>63</v>
      </c>
      <c r="AG26" s="77" t="s">
        <v>63</v>
      </c>
      <c r="AH26" s="77" t="s">
        <v>63</v>
      </c>
    </row>
    <row r="27" spans="1:34">
      <c r="A27" s="24">
        <v>2017</v>
      </c>
      <c r="B27" s="81">
        <v>327.02867000000003</v>
      </c>
      <c r="C27" s="81">
        <v>2238.0144418</v>
      </c>
      <c r="D27" s="81">
        <v>0</v>
      </c>
      <c r="E27" s="81">
        <v>2025.0146175</v>
      </c>
      <c r="F27" s="81">
        <v>1713.0130248999999</v>
      </c>
      <c r="G27" s="81">
        <v>260.00134880000002</v>
      </c>
      <c r="H27" s="81">
        <v>6563.0721030000004</v>
      </c>
      <c r="I27" s="81"/>
      <c r="J27" s="34">
        <v>342.45051280000001</v>
      </c>
      <c r="K27" s="34">
        <v>310.91515619999996</v>
      </c>
      <c r="L27" s="34">
        <v>447.82084649999996</v>
      </c>
      <c r="M27" s="34">
        <v>368.79339879999998</v>
      </c>
      <c r="N27" s="34">
        <v>273.70103920000003</v>
      </c>
      <c r="O27" s="34">
        <v>172.05434510000001</v>
      </c>
      <c r="P27" s="34">
        <v>119.8371787</v>
      </c>
      <c r="Q27" s="81">
        <v>2035.5724773000002</v>
      </c>
      <c r="R27" s="132"/>
      <c r="S27" s="83">
        <v>0</v>
      </c>
      <c r="T27" s="34">
        <v>170.0623823</v>
      </c>
      <c r="U27" s="34">
        <v>18.703669300000001</v>
      </c>
      <c r="V27" s="34">
        <v>188.7660516</v>
      </c>
      <c r="W27" s="132"/>
      <c r="X27" s="33">
        <f t="shared" si="0"/>
        <v>8787.4106319000002</v>
      </c>
      <c r="Z27" s="80">
        <f t="shared" si="3"/>
        <v>7.0461665858549738E-2</v>
      </c>
      <c r="AA27" s="80">
        <f t="shared" si="1"/>
        <v>2.7128394109112941E-2</v>
      </c>
      <c r="AB27" s="80">
        <f t="shared" si="4"/>
        <v>6.032024948589898E-3</v>
      </c>
      <c r="AC27" s="80">
        <f t="shared" si="2"/>
        <v>5.8659080443598466E-2</v>
      </c>
      <c r="AE27" s="77" t="s">
        <v>63</v>
      </c>
      <c r="AF27" s="77" t="s">
        <v>63</v>
      </c>
      <c r="AG27" s="77" t="s">
        <v>63</v>
      </c>
      <c r="AH27" s="77" t="s">
        <v>63</v>
      </c>
    </row>
    <row r="28" spans="1:34">
      <c r="A28" s="24">
        <v>2018</v>
      </c>
      <c r="B28" s="81">
        <v>80.026142199999995</v>
      </c>
      <c r="C28" s="81">
        <v>2450.0393079999999</v>
      </c>
      <c r="D28" s="81">
        <v>315.00203929999998</v>
      </c>
      <c r="E28" s="81">
        <v>2469.0176060999997</v>
      </c>
      <c r="F28" s="81">
        <v>2172.0111225000001</v>
      </c>
      <c r="G28" s="81">
        <v>320.00243149999994</v>
      </c>
      <c r="H28" s="81">
        <v>7806.0986495999996</v>
      </c>
      <c r="I28" s="81"/>
      <c r="J28" s="34">
        <v>475.24576570000005</v>
      </c>
      <c r="K28" s="34">
        <v>409.49677250000002</v>
      </c>
      <c r="L28" s="34">
        <v>523.41999859999999</v>
      </c>
      <c r="M28" s="34">
        <v>429.22771170000004</v>
      </c>
      <c r="N28" s="34">
        <v>298.36383239999998</v>
      </c>
      <c r="O28" s="34">
        <v>211.77427930000002</v>
      </c>
      <c r="P28" s="34">
        <v>122.5224537</v>
      </c>
      <c r="Q28" s="81">
        <v>2470.0508139000003</v>
      </c>
      <c r="R28" s="132"/>
      <c r="S28" s="83">
        <v>0</v>
      </c>
      <c r="T28" s="34">
        <v>195.90001059999997</v>
      </c>
      <c r="U28" s="34">
        <v>18.7065807</v>
      </c>
      <c r="V28" s="34">
        <v>214.60659129999996</v>
      </c>
      <c r="W28" s="132"/>
      <c r="X28" s="33">
        <f t="shared" si="0"/>
        <v>10490.7560548</v>
      </c>
      <c r="Z28" s="80">
        <f t="shared" si="3"/>
        <v>0.1893970578247659</v>
      </c>
      <c r="AA28" s="80">
        <f t="shared" si="1"/>
        <v>0.21344282330654019</v>
      </c>
      <c r="AB28" s="80">
        <f t="shared" si="4"/>
        <v>0.13689188008634479</v>
      </c>
      <c r="AC28" s="80">
        <f t="shared" si="2"/>
        <v>0.19383928830143971</v>
      </c>
      <c r="AE28" s="77" t="s">
        <v>63</v>
      </c>
      <c r="AF28" s="77" t="s">
        <v>63</v>
      </c>
      <c r="AG28" s="77" t="s">
        <v>63</v>
      </c>
      <c r="AH28" s="77" t="s">
        <v>63</v>
      </c>
    </row>
    <row r="29" spans="1:34">
      <c r="A29" s="24">
        <v>2019</v>
      </c>
      <c r="B29" s="81">
        <v>173.00096600000001</v>
      </c>
      <c r="C29" s="81">
        <v>2504.4916102000007</v>
      </c>
      <c r="D29" s="81">
        <v>1923.7805417000002</v>
      </c>
      <c r="E29" s="81">
        <v>2185.8707899000001</v>
      </c>
      <c r="F29" s="81">
        <v>2002.6871314</v>
      </c>
      <c r="G29" s="81">
        <v>346.00198799999998</v>
      </c>
      <c r="H29" s="81">
        <v>9135.8330272000021</v>
      </c>
      <c r="I29" s="81"/>
      <c r="J29" s="34">
        <v>510.98650829999997</v>
      </c>
      <c r="K29" s="34">
        <v>521.21615220000001</v>
      </c>
      <c r="L29" s="34">
        <v>523.76146699999993</v>
      </c>
      <c r="M29" s="34">
        <v>408.78920340000002</v>
      </c>
      <c r="N29" s="34">
        <v>346.33663659999996</v>
      </c>
      <c r="O29" s="34">
        <v>229.05813170000002</v>
      </c>
      <c r="P29" s="34">
        <v>143.36452420000001</v>
      </c>
      <c r="Q29" s="81">
        <v>2683.5126233999999</v>
      </c>
      <c r="R29" s="132"/>
      <c r="S29" s="83">
        <v>0</v>
      </c>
      <c r="T29" s="34">
        <v>236.58186570000004</v>
      </c>
      <c r="U29" s="34">
        <v>15.385028200000001</v>
      </c>
      <c r="V29" s="34">
        <v>251.96689390000003</v>
      </c>
      <c r="W29" s="132"/>
      <c r="X29" s="33">
        <f t="shared" si="0"/>
        <v>12071.312544500002</v>
      </c>
      <c r="Z29" s="80">
        <f t="shared" si="3"/>
        <v>0.17034557687381269</v>
      </c>
      <c r="AA29" s="80">
        <f t="shared" si="1"/>
        <v>8.6420007353193551E-2</v>
      </c>
      <c r="AB29" s="80">
        <f t="shared" si="4"/>
        <v>0.17408739579565791</v>
      </c>
      <c r="AC29" s="80">
        <f t="shared" si="2"/>
        <v>0.15066182851300081</v>
      </c>
      <c r="AE29" s="77" t="s">
        <v>63</v>
      </c>
      <c r="AF29" s="77" t="s">
        <v>63</v>
      </c>
      <c r="AG29" s="77" t="s">
        <v>63</v>
      </c>
      <c r="AH29" s="77" t="s">
        <v>63</v>
      </c>
    </row>
    <row r="30" spans="1:34">
      <c r="A30" s="24">
        <v>2020</v>
      </c>
      <c r="B30" s="81">
        <v>5740.1205156999995</v>
      </c>
      <c r="C30" s="81">
        <v>2574.8721387999994</v>
      </c>
      <c r="D30" s="81">
        <v>2470.6586090000001</v>
      </c>
      <c r="E30" s="81">
        <v>3037.9961024000004</v>
      </c>
      <c r="F30" s="81">
        <v>2750.3282143000001</v>
      </c>
      <c r="G30" s="81">
        <v>481.67485260000007</v>
      </c>
      <c r="H30" s="81">
        <v>17055.650432800001</v>
      </c>
      <c r="I30" s="81"/>
      <c r="J30" s="34">
        <v>639.35252049999997</v>
      </c>
      <c r="K30" s="34">
        <v>640.4076493</v>
      </c>
      <c r="L30" s="34">
        <v>652.80416550000007</v>
      </c>
      <c r="M30" s="34">
        <v>582.37667329999999</v>
      </c>
      <c r="N30" s="34">
        <v>447.64024399999994</v>
      </c>
      <c r="O30" s="34">
        <v>269.46275529999997</v>
      </c>
      <c r="P30" s="34">
        <v>153.79294659999996</v>
      </c>
      <c r="Q30" s="81">
        <v>3385.8369545</v>
      </c>
      <c r="R30" s="132"/>
      <c r="S30" s="83">
        <v>195.2717916</v>
      </c>
      <c r="T30" s="34">
        <v>299.08314079999997</v>
      </c>
      <c r="U30" s="34">
        <v>15.608124399999999</v>
      </c>
      <c r="V30" s="34">
        <v>509.96305679999995</v>
      </c>
      <c r="W30" s="132"/>
      <c r="X30" s="33">
        <f t="shared" si="0"/>
        <v>20951.450444099999</v>
      </c>
      <c r="Z30" s="80">
        <f>H30/H29-1</f>
        <v>0.86689603258076464</v>
      </c>
      <c r="AA30" s="80">
        <f>Q30/Q29-1</f>
        <v>0.26171828855053336</v>
      </c>
      <c r="AB30" s="80">
        <f t="shared" si="4"/>
        <v>1.0239288142449094</v>
      </c>
      <c r="AC30" s="80">
        <f>X30/X29-1</f>
        <v>0.73563979615837338</v>
      </c>
      <c r="AE30" s="77" t="s">
        <v>63</v>
      </c>
      <c r="AF30" s="77" t="s">
        <v>63</v>
      </c>
      <c r="AG30" s="77" t="s">
        <v>63</v>
      </c>
      <c r="AH30" s="77" t="s">
        <v>63</v>
      </c>
    </row>
    <row r="31" spans="1:34">
      <c r="A31" s="24"/>
      <c r="B31" s="113"/>
      <c r="C31" s="113"/>
      <c r="D31" s="113"/>
      <c r="E31" s="113"/>
      <c r="F31" s="113"/>
      <c r="G31" s="113"/>
      <c r="H31" s="113"/>
      <c r="I31" s="113"/>
      <c r="J31" s="34"/>
      <c r="K31" s="34"/>
      <c r="L31" s="34"/>
      <c r="M31" s="34"/>
      <c r="N31" s="34"/>
      <c r="O31" s="34"/>
      <c r="P31" s="34"/>
      <c r="Q31" s="113"/>
      <c r="R31" s="132"/>
      <c r="S31" s="83"/>
      <c r="T31" s="34"/>
      <c r="U31" s="34"/>
      <c r="V31" s="34"/>
      <c r="W31" s="132"/>
      <c r="X31" s="114"/>
      <c r="Z31" s="80"/>
      <c r="AA31" s="80"/>
      <c r="AB31" s="80"/>
      <c r="AC31" s="80"/>
      <c r="AE31" s="77"/>
      <c r="AF31" s="77"/>
      <c r="AG31" s="77"/>
      <c r="AH31" s="77"/>
    </row>
    <row r="32" spans="1:34">
      <c r="A32" s="117" t="s">
        <v>123</v>
      </c>
      <c r="B32" s="123">
        <v>4705.0686681999996</v>
      </c>
      <c r="C32" s="123">
        <v>2279.7598680999995</v>
      </c>
      <c r="D32" s="123">
        <v>2126.3619599000003</v>
      </c>
      <c r="E32" s="123">
        <v>2496.4288086000006</v>
      </c>
      <c r="F32" s="123">
        <v>2238.8453466000001</v>
      </c>
      <c r="G32" s="123">
        <v>363.57815700000003</v>
      </c>
      <c r="H32" s="123">
        <v>14210.042808400001</v>
      </c>
      <c r="I32" s="123"/>
      <c r="J32" s="124">
        <v>449.02978599999994</v>
      </c>
      <c r="K32" s="124">
        <v>513.21533049999994</v>
      </c>
      <c r="L32" s="124">
        <v>459.08481080000001</v>
      </c>
      <c r="M32" s="124">
        <v>392.00829519999996</v>
      </c>
      <c r="N32" s="124">
        <v>355.77941129999994</v>
      </c>
      <c r="O32" s="124">
        <v>192.70404839999998</v>
      </c>
      <c r="P32" s="124">
        <v>122.84587129999998</v>
      </c>
      <c r="Q32" s="123">
        <v>2484.6675535000004</v>
      </c>
      <c r="R32" s="123"/>
      <c r="S32" s="125">
        <v>112.54046200000001</v>
      </c>
      <c r="T32" s="124">
        <v>239.65743099999997</v>
      </c>
      <c r="U32" s="124">
        <v>15.608124399999999</v>
      </c>
      <c r="V32" s="124">
        <v>367.80601740000003</v>
      </c>
      <c r="W32" s="123"/>
      <c r="X32" s="118">
        <v>17062.516379299999</v>
      </c>
      <c r="Y32" s="126"/>
      <c r="Z32" s="127"/>
      <c r="AA32" s="127"/>
      <c r="AB32" s="127"/>
      <c r="AC32" s="127"/>
      <c r="AD32" s="126"/>
      <c r="AE32" s="128"/>
      <c r="AF32" s="128"/>
      <c r="AG32" s="128"/>
      <c r="AH32" s="128"/>
    </row>
    <row r="33" spans="1:34">
      <c r="A33" s="117" t="s">
        <v>124</v>
      </c>
      <c r="B33" s="123">
        <v>3335.1000021000004</v>
      </c>
      <c r="C33" s="123">
        <v>1574.1850736000004</v>
      </c>
      <c r="D33" s="123">
        <v>1650.8689784999999</v>
      </c>
      <c r="E33" s="123">
        <v>2574.3617655999997</v>
      </c>
      <c r="F33" s="123">
        <v>2440.3490828999998</v>
      </c>
      <c r="G33" s="123">
        <v>378.28674160000003</v>
      </c>
      <c r="H33" s="123">
        <v>11953.151644300002</v>
      </c>
      <c r="I33" s="123"/>
      <c r="J33" s="124">
        <v>624.60439980000001</v>
      </c>
      <c r="K33" s="124">
        <v>701.43709660000002</v>
      </c>
      <c r="L33" s="124">
        <v>635.01418810000007</v>
      </c>
      <c r="M33" s="124">
        <v>645.42414789999998</v>
      </c>
      <c r="N33" s="124">
        <v>472.58001000000007</v>
      </c>
      <c r="O33" s="124">
        <v>251.81496709999999</v>
      </c>
      <c r="P33" s="124">
        <v>133.88713700000002</v>
      </c>
      <c r="Q33" s="123">
        <v>3464.7619464999998</v>
      </c>
      <c r="R33" s="123"/>
      <c r="S33" s="125">
        <v>260.45077379999998</v>
      </c>
      <c r="T33" s="124">
        <v>303.26776419999999</v>
      </c>
      <c r="U33" s="124">
        <v>18.005155000000002</v>
      </c>
      <c r="V33" s="124">
        <v>581.72369300000003</v>
      </c>
      <c r="W33" s="123"/>
      <c r="X33" s="118">
        <v>15999.637283800001</v>
      </c>
      <c r="Y33" s="126"/>
      <c r="Z33" s="127">
        <f>H33/H32-1</f>
        <v>-0.15882367101426886</v>
      </c>
      <c r="AA33" s="127">
        <f>Q33/Q32-1</f>
        <v>0.39445695325292096</v>
      </c>
      <c r="AB33" s="127">
        <f t="shared" ref="AB33" si="5">IFERROR(V33/V32-1,"n/a")</f>
        <v>0.58160461080047576</v>
      </c>
      <c r="AC33" s="127">
        <f>X33/X32-1</f>
        <v>-6.2293220523408133E-2</v>
      </c>
      <c r="AD33" s="126"/>
      <c r="AE33" s="128" t="s">
        <v>63</v>
      </c>
      <c r="AF33" s="128" t="s">
        <v>63</v>
      </c>
      <c r="AG33" s="128" t="s">
        <v>63</v>
      </c>
      <c r="AH33" s="128" t="s">
        <v>63</v>
      </c>
    </row>
    <row r="34" spans="1:34">
      <c r="A34" s="24"/>
      <c r="B34" s="81"/>
      <c r="C34" s="81"/>
      <c r="D34" s="81"/>
      <c r="E34" s="81"/>
      <c r="F34" s="81"/>
      <c r="G34" s="81"/>
      <c r="H34" s="81"/>
      <c r="I34" s="81"/>
      <c r="J34" s="34"/>
      <c r="K34" s="34"/>
      <c r="L34" s="34"/>
      <c r="M34" s="34"/>
      <c r="N34" s="34"/>
      <c r="O34" s="34"/>
      <c r="P34" s="34"/>
      <c r="Q34" s="81"/>
      <c r="R34" s="132"/>
      <c r="S34" s="83"/>
      <c r="T34" s="34"/>
      <c r="U34" s="34"/>
      <c r="V34" s="34"/>
      <c r="W34" s="132"/>
      <c r="X34" s="33"/>
    </row>
    <row r="35" spans="1:34">
      <c r="A35" s="24" t="s">
        <v>47</v>
      </c>
      <c r="B35" s="44">
        <v>103.000624</v>
      </c>
      <c r="C35" s="44">
        <v>645.00356650000003</v>
      </c>
      <c r="D35" s="44">
        <v>435.00425989999997</v>
      </c>
      <c r="E35" s="44">
        <v>576.00334699999996</v>
      </c>
      <c r="F35" s="44">
        <v>498.00523609999999</v>
      </c>
      <c r="G35" s="44">
        <v>104.00057339999999</v>
      </c>
      <c r="H35" s="44">
        <v>2361.0176068999999</v>
      </c>
      <c r="I35" s="44"/>
      <c r="J35" s="44">
        <v>81.925136899999998</v>
      </c>
      <c r="K35" s="44">
        <v>123.151427</v>
      </c>
      <c r="L35" s="44">
        <v>83.973221699999996</v>
      </c>
      <c r="M35" s="44">
        <v>65.540208199999995</v>
      </c>
      <c r="N35" s="44">
        <v>81.502334300000001</v>
      </c>
      <c r="O35" s="44">
        <v>56.000574799999995</v>
      </c>
      <c r="P35" s="44">
        <v>24.000014799999999</v>
      </c>
      <c r="Q35" s="44">
        <v>516.09291770000004</v>
      </c>
      <c r="R35" s="44"/>
      <c r="S35" s="44">
        <v>0</v>
      </c>
      <c r="T35" s="44">
        <v>55.575645299999998</v>
      </c>
      <c r="U35" s="44">
        <v>8.3850130000000007</v>
      </c>
      <c r="V35" s="44">
        <v>63.960658299999999</v>
      </c>
      <c r="W35" s="44"/>
      <c r="X35" s="44">
        <v>2941.0711828999997</v>
      </c>
      <c r="Z35" s="77" t="s">
        <v>63</v>
      </c>
      <c r="AA35" s="77" t="s">
        <v>63</v>
      </c>
      <c r="AB35" s="77" t="s">
        <v>63</v>
      </c>
      <c r="AC35" s="77" t="s">
        <v>63</v>
      </c>
      <c r="AE35" s="77" t="s">
        <v>63</v>
      </c>
      <c r="AF35" s="77" t="s">
        <v>63</v>
      </c>
      <c r="AG35" s="77" t="s">
        <v>63</v>
      </c>
      <c r="AH35" s="77" t="s">
        <v>63</v>
      </c>
    </row>
    <row r="36" spans="1:34">
      <c r="A36" s="24" t="s">
        <v>48</v>
      </c>
      <c r="B36" s="44">
        <v>20.000087000000001</v>
      </c>
      <c r="C36" s="44">
        <v>605.00684479999995</v>
      </c>
      <c r="D36" s="44">
        <v>455.00710300000003</v>
      </c>
      <c r="E36" s="44">
        <v>504.00381779999998</v>
      </c>
      <c r="F36" s="44">
        <v>471.00339480000002</v>
      </c>
      <c r="G36" s="44">
        <v>78.000501899999989</v>
      </c>
      <c r="H36" s="44">
        <v>2133.0217493</v>
      </c>
      <c r="I36" s="44"/>
      <c r="J36" s="44">
        <v>124.71268689999999</v>
      </c>
      <c r="K36" s="44">
        <v>126.95059119999999</v>
      </c>
      <c r="L36" s="44">
        <v>127.83066659999999</v>
      </c>
      <c r="M36" s="44">
        <v>99.770178000000016</v>
      </c>
      <c r="N36" s="44">
        <v>84.226171699999995</v>
      </c>
      <c r="O36" s="44">
        <v>58.146383700000001</v>
      </c>
      <c r="P36" s="44">
        <v>44.372588100000002</v>
      </c>
      <c r="Q36" s="44">
        <v>666.00926620000007</v>
      </c>
      <c r="R36" s="44"/>
      <c r="S36" s="44">
        <v>0</v>
      </c>
      <c r="T36" s="44">
        <v>57.474757200000006</v>
      </c>
      <c r="U36" s="44">
        <v>0</v>
      </c>
      <c r="V36" s="44">
        <v>57.474757200000006</v>
      </c>
      <c r="W36" s="44"/>
      <c r="X36" s="44">
        <v>2856.5057727000003</v>
      </c>
      <c r="Z36" s="77" t="s">
        <v>63</v>
      </c>
      <c r="AA36" s="77" t="s">
        <v>63</v>
      </c>
      <c r="AB36" s="77" t="s">
        <v>63</v>
      </c>
      <c r="AC36" s="77" t="s">
        <v>63</v>
      </c>
      <c r="AE36" s="80">
        <f>H36/H35-1</f>
        <v>-9.6566775670663851E-2</v>
      </c>
      <c r="AF36" s="80">
        <f>Q36/Q35-1</f>
        <v>0.29048325090007343</v>
      </c>
      <c r="AG36" s="80">
        <f>V36/V35-1</f>
        <v>-0.10140453948392203</v>
      </c>
      <c r="AH36" s="80">
        <f>X36/X35-1</f>
        <v>-2.8753268772167218E-2</v>
      </c>
    </row>
    <row r="37" spans="1:34">
      <c r="A37" s="24" t="s">
        <v>49</v>
      </c>
      <c r="B37" s="44">
        <v>35.000221000000003</v>
      </c>
      <c r="C37" s="44">
        <v>585.03054169999996</v>
      </c>
      <c r="D37" s="44">
        <v>490.0258766</v>
      </c>
      <c r="E37" s="44">
        <v>531.00287370000001</v>
      </c>
      <c r="F37" s="44">
        <v>513.00348210000004</v>
      </c>
      <c r="G37" s="44">
        <v>82.000528599999996</v>
      </c>
      <c r="H37" s="44">
        <v>2236.0635237000001</v>
      </c>
      <c r="I37" s="44"/>
      <c r="J37" s="44">
        <v>173.22637759999998</v>
      </c>
      <c r="K37" s="44">
        <v>139.12066369999999</v>
      </c>
      <c r="L37" s="44">
        <v>177.55708099999998</v>
      </c>
      <c r="M37" s="44">
        <v>138.580986</v>
      </c>
      <c r="N37" s="44">
        <v>92.823300400000008</v>
      </c>
      <c r="O37" s="44">
        <v>56.794679399999993</v>
      </c>
      <c r="P37" s="44">
        <v>27.802744500000003</v>
      </c>
      <c r="Q37" s="44">
        <v>805.90583259999994</v>
      </c>
      <c r="R37" s="44"/>
      <c r="S37" s="44">
        <v>0</v>
      </c>
      <c r="T37" s="44">
        <v>63.534761699999997</v>
      </c>
      <c r="U37" s="44">
        <v>7.0000152</v>
      </c>
      <c r="V37" s="44">
        <v>70.534776899999997</v>
      </c>
      <c r="W37" s="44"/>
      <c r="X37" s="44">
        <v>3112.5041332000001</v>
      </c>
      <c r="Z37" s="77" t="s">
        <v>63</v>
      </c>
      <c r="AA37" s="77" t="s">
        <v>63</v>
      </c>
      <c r="AB37" s="77" t="s">
        <v>63</v>
      </c>
      <c r="AC37" s="77" t="s">
        <v>63</v>
      </c>
      <c r="AE37" s="80">
        <f t="shared" ref="AE37:AE42" si="6">H37/H36-1</f>
        <v>4.8307887359243074E-2</v>
      </c>
      <c r="AF37" s="80">
        <f t="shared" ref="AF37:AF42" si="7">Q37/Q36-1</f>
        <v>0.21005198200649278</v>
      </c>
      <c r="AG37" s="80">
        <f t="shared" ref="AG37:AG42" si="8">V37/V36-1</f>
        <v>0.22723053278074556</v>
      </c>
      <c r="AH37" s="80">
        <f t="shared" ref="AH37:AH42" si="9">X37/X36-1</f>
        <v>8.9619409471043188E-2</v>
      </c>
    </row>
    <row r="38" spans="1:34">
      <c r="A38" s="24" t="s">
        <v>50</v>
      </c>
      <c r="B38" s="44">
        <v>15.000033999999999</v>
      </c>
      <c r="C38" s="44">
        <v>669.45065720000002</v>
      </c>
      <c r="D38" s="44">
        <v>543.74330220000002</v>
      </c>
      <c r="E38" s="44">
        <v>574.86075140000003</v>
      </c>
      <c r="F38" s="44">
        <v>520.6750184</v>
      </c>
      <c r="G38" s="44">
        <v>82.000384099999991</v>
      </c>
      <c r="H38" s="44">
        <v>2405.7301472999998</v>
      </c>
      <c r="I38" s="44"/>
      <c r="J38" s="44">
        <v>131.12230689999998</v>
      </c>
      <c r="K38" s="44">
        <v>131.99347030000001</v>
      </c>
      <c r="L38" s="44">
        <v>134.40049769999999</v>
      </c>
      <c r="M38" s="44">
        <v>104.89783119999998</v>
      </c>
      <c r="N38" s="44">
        <v>87.784830200000002</v>
      </c>
      <c r="O38" s="44">
        <v>58.116493800000001</v>
      </c>
      <c r="P38" s="44">
        <v>47.189176799999998</v>
      </c>
      <c r="Q38" s="44">
        <v>695.5046069</v>
      </c>
      <c r="R38" s="44"/>
      <c r="S38" s="44">
        <v>0</v>
      </c>
      <c r="T38" s="44">
        <v>59.9967015</v>
      </c>
      <c r="U38" s="44">
        <v>0</v>
      </c>
      <c r="V38" s="44">
        <v>59.9967015</v>
      </c>
      <c r="W38" s="44"/>
      <c r="X38" s="44">
        <v>3161.2314557</v>
      </c>
      <c r="Z38" s="77" t="s">
        <v>63</v>
      </c>
      <c r="AA38" s="77" t="s">
        <v>63</v>
      </c>
      <c r="AB38" s="77" t="s">
        <v>63</v>
      </c>
      <c r="AC38" s="77" t="s">
        <v>63</v>
      </c>
      <c r="AE38" s="80">
        <f t="shared" si="6"/>
        <v>7.5877371909029323E-2</v>
      </c>
      <c r="AF38" s="80">
        <f t="shared" si="7"/>
        <v>-0.13699023041417302</v>
      </c>
      <c r="AG38" s="80">
        <f t="shared" si="8"/>
        <v>-0.14940254812091136</v>
      </c>
      <c r="AH38" s="80">
        <f t="shared" si="9"/>
        <v>1.5655343869343863E-2</v>
      </c>
    </row>
    <row r="39" spans="1:34">
      <c r="A39" s="24" t="s">
        <v>51</v>
      </c>
      <c r="B39" s="44">
        <v>150.00061829999999</v>
      </c>
      <c r="C39" s="44">
        <v>625.13988889999996</v>
      </c>
      <c r="D39" s="44">
        <v>567.56301250000001</v>
      </c>
      <c r="E39" s="44">
        <v>583.57352600000002</v>
      </c>
      <c r="F39" s="44">
        <v>503.28744630000006</v>
      </c>
      <c r="G39" s="44">
        <v>106.0698369</v>
      </c>
      <c r="H39" s="44">
        <v>2535.6343289000006</v>
      </c>
      <c r="I39" s="44"/>
      <c r="J39" s="44">
        <v>135.5538104</v>
      </c>
      <c r="K39" s="44">
        <v>132.15227159999998</v>
      </c>
      <c r="L39" s="44">
        <v>138.94251830000002</v>
      </c>
      <c r="M39" s="44">
        <v>108.4431338</v>
      </c>
      <c r="N39" s="44">
        <v>87.798738700000001</v>
      </c>
      <c r="O39" s="44">
        <v>58.065420199999998</v>
      </c>
      <c r="P39" s="44">
        <v>29.0590285</v>
      </c>
      <c r="Q39" s="44">
        <v>690.0149214999999</v>
      </c>
      <c r="R39" s="44"/>
      <c r="S39" s="44">
        <v>0</v>
      </c>
      <c r="T39" s="44">
        <v>59.977203900000006</v>
      </c>
      <c r="U39" s="44">
        <v>8.0000041999999993</v>
      </c>
      <c r="V39" s="44">
        <v>67.977208100000013</v>
      </c>
      <c r="W39" s="44"/>
      <c r="X39" s="44">
        <v>3293.6264585000008</v>
      </c>
      <c r="Z39" s="80">
        <f>H39/H35-1</f>
        <v>7.3958246431406804E-2</v>
      </c>
      <c r="AA39" s="80">
        <f>Q39/Q35-1</f>
        <v>0.33699746273421849</v>
      </c>
      <c r="AB39" s="80">
        <f>V39/V35-1</f>
        <v>6.2797192942587454E-2</v>
      </c>
      <c r="AC39" s="80">
        <f>X39/X35-1</f>
        <v>0.1198730848983971</v>
      </c>
      <c r="AE39" s="80">
        <f t="shared" si="6"/>
        <v>5.3997819225815924E-2</v>
      </c>
      <c r="AF39" s="80">
        <f t="shared" si="7"/>
        <v>-7.8930971060978683E-3</v>
      </c>
      <c r="AG39" s="80">
        <f t="shared" si="8"/>
        <v>0.13301575587451264</v>
      </c>
      <c r="AH39" s="80">
        <f t="shared" si="9"/>
        <v>4.1880831775629845E-2</v>
      </c>
    </row>
    <row r="40" spans="1:34">
      <c r="A40" s="24" t="s">
        <v>52</v>
      </c>
      <c r="B40" s="44">
        <v>2490.0267973999999</v>
      </c>
      <c r="C40" s="44">
        <v>1066.2476457</v>
      </c>
      <c r="D40" s="44">
        <v>893.90261940000005</v>
      </c>
      <c r="E40" s="44">
        <v>833.74032780000016</v>
      </c>
      <c r="F40" s="44">
        <v>716.3983892</v>
      </c>
      <c r="G40" s="44">
        <v>104.16971280000001</v>
      </c>
      <c r="H40" s="44">
        <v>6104.4854922999994</v>
      </c>
      <c r="I40" s="44"/>
      <c r="J40" s="44">
        <v>146.55838449999999</v>
      </c>
      <c r="K40" s="44">
        <v>148.968908</v>
      </c>
      <c r="L40" s="44">
        <v>149.88704280000002</v>
      </c>
      <c r="M40" s="44">
        <v>126.6366852</v>
      </c>
      <c r="N40" s="44">
        <v>103.41780250000001</v>
      </c>
      <c r="O40" s="44">
        <v>63.910882600000001</v>
      </c>
      <c r="P40" s="44">
        <v>47.528022300000003</v>
      </c>
      <c r="Q40" s="44">
        <v>786.90772790000005</v>
      </c>
      <c r="R40" s="44"/>
      <c r="S40" s="44">
        <v>41.424815100000004</v>
      </c>
      <c r="T40" s="44">
        <v>69.960798499999996</v>
      </c>
      <c r="U40" s="44">
        <v>0</v>
      </c>
      <c r="V40" s="44">
        <v>111.3856136</v>
      </c>
      <c r="W40" s="44"/>
      <c r="X40" s="44">
        <v>7002.7788338</v>
      </c>
      <c r="Z40" s="80">
        <f t="shared" ref="Z40:Z42" si="10">H40/H36-1</f>
        <v>1.8618955687176308</v>
      </c>
      <c r="AA40" s="80">
        <f t="shared" ref="AA40:AA42" si="11">Q40/Q36-1</f>
        <v>0.18152669615214423</v>
      </c>
      <c r="AB40" s="80">
        <f t="shared" ref="AB40:AB42" si="12">V40/V36-1</f>
        <v>0.93799189463996524</v>
      </c>
      <c r="AC40" s="80">
        <f t="shared" ref="AC40:AC42" si="13">X40/X36-1</f>
        <v>1.4515192304970901</v>
      </c>
      <c r="AE40" s="80">
        <f t="shared" si="6"/>
        <v>1.4074786426117778</v>
      </c>
      <c r="AF40" s="80">
        <f t="shared" si="7"/>
        <v>0.14042132043951772</v>
      </c>
      <c r="AG40" s="80">
        <f t="shared" si="8"/>
        <v>0.63857293809629079</v>
      </c>
      <c r="AH40" s="80">
        <f t="shared" si="9"/>
        <v>1.1261606080822046</v>
      </c>
    </row>
    <row r="41" spans="1:34">
      <c r="A41" s="24" t="s">
        <v>53</v>
      </c>
      <c r="B41" s="44">
        <v>1545.0313068999999</v>
      </c>
      <c r="C41" s="44">
        <v>457.26158900000001</v>
      </c>
      <c r="D41" s="44">
        <v>511.93361730000004</v>
      </c>
      <c r="E41" s="44">
        <v>778.70895040000005</v>
      </c>
      <c r="F41" s="44">
        <v>735.44416089999993</v>
      </c>
      <c r="G41" s="44">
        <v>114.17333950000001</v>
      </c>
      <c r="H41" s="44">
        <v>4142.5529639999995</v>
      </c>
      <c r="I41" s="44"/>
      <c r="J41" s="44">
        <v>166.91759109999998</v>
      </c>
      <c r="K41" s="44">
        <v>178.6394262</v>
      </c>
      <c r="L41" s="44">
        <v>170.25524970000001</v>
      </c>
      <c r="M41" s="44">
        <v>156.92847620000001</v>
      </c>
      <c r="N41" s="44">
        <v>128.58376129999999</v>
      </c>
      <c r="O41" s="44">
        <v>70.727745600000006</v>
      </c>
      <c r="P41" s="44">
        <v>29.258814000000001</v>
      </c>
      <c r="Q41" s="44">
        <v>901.31106410000007</v>
      </c>
      <c r="R41" s="44"/>
      <c r="S41" s="44">
        <v>71.115646900000002</v>
      </c>
      <c r="T41" s="44">
        <v>86.076055100000005</v>
      </c>
      <c r="U41" s="44">
        <v>7.6081202000000001</v>
      </c>
      <c r="V41" s="44">
        <v>164.79982220000002</v>
      </c>
      <c r="W41" s="44"/>
      <c r="X41" s="44">
        <v>5208.6638502999995</v>
      </c>
      <c r="Z41" s="80">
        <f t="shared" si="10"/>
        <v>0.8526096956071012</v>
      </c>
      <c r="AA41" s="80">
        <f t="shared" si="11"/>
        <v>0.11838260456833449</v>
      </c>
      <c r="AB41" s="80">
        <f t="shared" si="12"/>
        <v>1.336433592660871</v>
      </c>
      <c r="AC41" s="80">
        <f t="shared" si="13"/>
        <v>0.67346407503238059</v>
      </c>
      <c r="AE41" s="80">
        <f t="shared" si="6"/>
        <v>-0.3213919552720238</v>
      </c>
      <c r="AF41" s="80">
        <f t="shared" si="7"/>
        <v>0.14538341935630128</v>
      </c>
      <c r="AG41" s="80">
        <f t="shared" si="8"/>
        <v>0.479543155293082</v>
      </c>
      <c r="AH41" s="80">
        <f t="shared" si="9"/>
        <v>-0.25620043501023138</v>
      </c>
    </row>
    <row r="42" spans="1:34">
      <c r="A42" s="24" t="s">
        <v>54</v>
      </c>
      <c r="B42" s="44">
        <v>1555.0617931000002</v>
      </c>
      <c r="C42" s="44">
        <v>426.22301519999996</v>
      </c>
      <c r="D42" s="44">
        <v>497.25935980000003</v>
      </c>
      <c r="E42" s="44">
        <v>841.97329820000004</v>
      </c>
      <c r="F42" s="44">
        <v>795.19821789999992</v>
      </c>
      <c r="G42" s="44">
        <v>157.26196340000001</v>
      </c>
      <c r="H42" s="44">
        <v>4272.9776476000006</v>
      </c>
      <c r="I42" s="44"/>
      <c r="J42" s="44">
        <v>190.3227345</v>
      </c>
      <c r="K42" s="44">
        <v>180.6470435</v>
      </c>
      <c r="L42" s="44">
        <v>193.7193547</v>
      </c>
      <c r="M42" s="44">
        <v>190.3683781</v>
      </c>
      <c r="N42" s="44">
        <v>127.83994150000001</v>
      </c>
      <c r="O42" s="44">
        <v>76.758706899999993</v>
      </c>
      <c r="P42" s="44">
        <v>47.947081800000007</v>
      </c>
      <c r="Q42" s="44">
        <v>1007.603241</v>
      </c>
      <c r="R42" s="44"/>
      <c r="S42" s="44">
        <v>82.731329599999995</v>
      </c>
      <c r="T42" s="44">
        <v>83.069083300000003</v>
      </c>
      <c r="U42" s="44">
        <v>0</v>
      </c>
      <c r="V42" s="44">
        <v>165.8004129</v>
      </c>
      <c r="W42" s="44"/>
      <c r="X42" s="44">
        <v>5446.3813015000005</v>
      </c>
      <c r="Z42" s="80">
        <f t="shared" si="10"/>
        <v>0.77616664628643028</v>
      </c>
      <c r="AA42" s="80">
        <f t="shared" si="11"/>
        <v>0.44873697600808815</v>
      </c>
      <c r="AB42" s="80">
        <f t="shared" si="12"/>
        <v>1.7634921379802853</v>
      </c>
      <c r="AC42" s="80">
        <f t="shared" si="13"/>
        <v>0.7228669832699719</v>
      </c>
      <c r="AE42" s="80">
        <f t="shared" si="6"/>
        <v>3.148413182243659E-2</v>
      </c>
      <c r="AF42" s="80">
        <f t="shared" si="7"/>
        <v>0.11793062476841731</v>
      </c>
      <c r="AG42" s="80">
        <f t="shared" si="8"/>
        <v>6.0715520602059314E-3</v>
      </c>
      <c r="AH42" s="80">
        <f t="shared" si="9"/>
        <v>4.5638854422580755E-2</v>
      </c>
    </row>
    <row r="43" spans="1:34">
      <c r="A43" s="24" t="s">
        <v>55</v>
      </c>
      <c r="B43" s="81">
        <v>1130.0263773000001</v>
      </c>
      <c r="C43" s="81">
        <v>446.14141519999998</v>
      </c>
      <c r="D43" s="81">
        <v>506.203036</v>
      </c>
      <c r="E43" s="81">
        <v>728.35554430000002</v>
      </c>
      <c r="F43" s="81">
        <v>688.24345509999989</v>
      </c>
      <c r="G43" s="81">
        <v>111.61916830000001</v>
      </c>
      <c r="H43" s="81">
        <v>3610.5889962000006</v>
      </c>
      <c r="I43" s="81"/>
      <c r="J43" s="34">
        <v>211.88183270000002</v>
      </c>
      <c r="K43" s="34">
        <v>204.46698320000002</v>
      </c>
      <c r="L43" s="34">
        <v>215.41309109999997</v>
      </c>
      <c r="M43" s="34">
        <v>218.9444293</v>
      </c>
      <c r="N43" s="34">
        <v>138.04902630000001</v>
      </c>
      <c r="O43" s="34">
        <v>83.784986900000007</v>
      </c>
      <c r="P43" s="34">
        <v>30.334475300000001</v>
      </c>
      <c r="Q43" s="81">
        <v>1102.8748247999999</v>
      </c>
      <c r="R43" s="132"/>
      <c r="S43" s="83">
        <v>88.402569099999994</v>
      </c>
      <c r="T43" s="34">
        <v>88.695074099999999</v>
      </c>
      <c r="U43" s="34">
        <v>9.0000198999999999</v>
      </c>
      <c r="V43" s="34">
        <v>186.09766310000001</v>
      </c>
      <c r="W43" s="132"/>
      <c r="X43" s="33">
        <v>4899.5614841000006</v>
      </c>
      <c r="Z43" s="80">
        <f t="shared" ref="Z43" si="14">H43/H39-1</f>
        <v>0.42393915204892063</v>
      </c>
      <c r="AA43" s="80">
        <f t="shared" ref="AA43" si="15">Q43/Q39-1</f>
        <v>0.5983347467363429</v>
      </c>
      <c r="AB43" s="80">
        <f t="shared" ref="AB43" si="16">V43/V39-1</f>
        <v>1.737647930851105</v>
      </c>
      <c r="AC43" s="80">
        <f t="shared" ref="AC43" si="17">X43/X39-1</f>
        <v>0.4875886946607122</v>
      </c>
      <c r="AE43" s="80">
        <f t="shared" ref="AE43" si="18">H43/H42-1</f>
        <v>-0.15501804737313407</v>
      </c>
      <c r="AF43" s="80">
        <f t="shared" ref="AF43" si="19">Q43/Q42-1</f>
        <v>9.455267700950154E-2</v>
      </c>
      <c r="AG43" s="80">
        <f t="shared" ref="AG43" si="20">V43/V42-1</f>
        <v>0.12241978077727689</v>
      </c>
      <c r="AH43" s="80">
        <f t="shared" ref="AH43" si="21">X43/X42-1</f>
        <v>-0.10040057556186877</v>
      </c>
    </row>
    <row r="44" spans="1:34">
      <c r="A44" s="24" t="s">
        <v>56</v>
      </c>
      <c r="B44" s="81">
        <v>975.0320531000001</v>
      </c>
      <c r="C44" s="81">
        <v>560.15649619999999</v>
      </c>
      <c r="D44" s="81">
        <v>560.14947789999997</v>
      </c>
      <c r="E44" s="81">
        <v>820.92023410000002</v>
      </c>
      <c r="F44" s="81">
        <v>777.70904429999996</v>
      </c>
      <c r="G44" s="81">
        <v>113.6023052</v>
      </c>
      <c r="H44" s="81">
        <v>3807.5696108000002</v>
      </c>
      <c r="I44" s="81"/>
      <c r="J44" s="34">
        <v>212.21208760000002</v>
      </c>
      <c r="K44" s="34">
        <v>219.00560289999999</v>
      </c>
      <c r="L44" s="34">
        <v>215.74878080000002</v>
      </c>
      <c r="M44" s="34">
        <v>219.28565429999998</v>
      </c>
      <c r="N44" s="34">
        <v>148.07784409999999</v>
      </c>
      <c r="O44" s="34">
        <v>85.347733399999996</v>
      </c>
      <c r="P44" s="34">
        <v>52.866388999999998</v>
      </c>
      <c r="Q44" s="81">
        <v>1152.5440920999999</v>
      </c>
      <c r="R44" s="132"/>
      <c r="S44" s="83">
        <v>88.467081399999998</v>
      </c>
      <c r="T44" s="34">
        <v>95.214479900000001</v>
      </c>
      <c r="U44" s="34">
        <v>0</v>
      </c>
      <c r="V44" s="34">
        <v>183.6815613</v>
      </c>
      <c r="W44" s="132"/>
      <c r="X44" s="33">
        <v>5143.7952642</v>
      </c>
      <c r="Z44" s="80">
        <f t="shared" ref="Z44" si="22">H44/H40-1</f>
        <v>-0.37626690806248198</v>
      </c>
      <c r="AA44" s="80">
        <f t="shared" ref="AA44" si="23">Q44/Q40-1</f>
        <v>0.46464960405937816</v>
      </c>
      <c r="AB44" s="80">
        <f t="shared" ref="AB44" si="24">V44/V40-1</f>
        <v>0.64906001200140628</v>
      </c>
      <c r="AC44" s="80">
        <f t="shared" ref="AC44" si="25">X44/X40-1</f>
        <v>-0.26546369858595664</v>
      </c>
      <c r="AE44" s="80">
        <f t="shared" ref="AE44" si="26">H44/H43-1</f>
        <v>5.4556365957829644E-2</v>
      </c>
      <c r="AF44" s="80">
        <f t="shared" ref="AF44" si="27">Q44/Q43-1</f>
        <v>4.5036178343274225E-2</v>
      </c>
      <c r="AG44" s="80">
        <f t="shared" ref="AG44" si="28">V44/V43-1</f>
        <v>-1.2982977645999316E-2</v>
      </c>
      <c r="AH44" s="80">
        <f t="shared" ref="AH44" si="29">X44/X43-1</f>
        <v>4.9848089648958149E-2</v>
      </c>
    </row>
    <row r="45" spans="1:34">
      <c r="A45" s="24" t="s">
        <v>57</v>
      </c>
      <c r="B45" s="81">
        <v>810.03080920000002</v>
      </c>
      <c r="C45" s="81">
        <v>453.58814760000001</v>
      </c>
      <c r="D45" s="81">
        <v>472.6229621</v>
      </c>
      <c r="E45" s="81">
        <v>812.22909130000005</v>
      </c>
      <c r="F45" s="81">
        <v>771.71242230000007</v>
      </c>
      <c r="G45" s="81">
        <v>113.43343970000001</v>
      </c>
      <c r="H45" s="81">
        <v>3433.6168722000002</v>
      </c>
      <c r="I45" s="81"/>
      <c r="J45" s="34">
        <v>200.5104795</v>
      </c>
      <c r="K45" s="34">
        <v>215.60046899999998</v>
      </c>
      <c r="L45" s="34">
        <v>203.85231620000002</v>
      </c>
      <c r="M45" s="34">
        <v>207.19406429999998</v>
      </c>
      <c r="N45" s="34">
        <v>145.59394880000002</v>
      </c>
      <c r="O45" s="34">
        <v>82.682246800000001</v>
      </c>
      <c r="P45" s="34">
        <v>31.686169499999998</v>
      </c>
      <c r="Q45" s="81">
        <v>1087.1196940999998</v>
      </c>
      <c r="R45" s="132"/>
      <c r="S45" s="83">
        <v>83.581123300000002</v>
      </c>
      <c r="T45" s="34">
        <v>93.552387199999998</v>
      </c>
      <c r="U45" s="34">
        <v>9.0051351000000004</v>
      </c>
      <c r="V45" s="34">
        <v>186.13864559999999</v>
      </c>
      <c r="W45" s="132"/>
      <c r="X45" s="33">
        <v>4706.8752119000001</v>
      </c>
      <c r="Z45" s="80">
        <f t="shared" ref="Z45" si="30">H45/H41-1</f>
        <v>-0.17113507007897355</v>
      </c>
      <c r="AA45" s="80">
        <f t="shared" ref="AA45" si="31">Q45/Q41-1</f>
        <v>0.2061537213964395</v>
      </c>
      <c r="AB45" s="80">
        <f t="shared" ref="AB45" si="32">V45/V41-1</f>
        <v>0.12948329139641479</v>
      </c>
      <c r="AC45" s="80">
        <f t="shared" ref="AC45" si="33">X45/X41-1</f>
        <v>-9.6337305078940449E-2</v>
      </c>
      <c r="AE45" s="80">
        <f t="shared" ref="AE45" si="34">H45/H44-1</f>
        <v>-9.8212974895928284E-2</v>
      </c>
      <c r="AF45" s="80">
        <f t="shared" ref="AF45" si="35">Q45/Q44-1</f>
        <v>-5.676520182476763E-2</v>
      </c>
      <c r="AG45" s="80">
        <f t="shared" ref="AG45" si="36">V45/V44-1</f>
        <v>1.3376869635743915E-2</v>
      </c>
      <c r="AH45" s="80">
        <f t="shared" ref="AH45" si="37">X45/X44-1</f>
        <v>-8.4941182504073232E-2</v>
      </c>
    </row>
    <row r="46" spans="1:34">
      <c r="A46" s="24" t="s">
        <v>58</v>
      </c>
      <c r="B46" s="81"/>
      <c r="C46" s="81"/>
      <c r="D46" s="81"/>
      <c r="E46" s="81"/>
      <c r="F46" s="81"/>
      <c r="G46" s="81"/>
      <c r="H46" s="81"/>
      <c r="I46" s="81"/>
      <c r="J46" s="34"/>
      <c r="K46" s="34"/>
      <c r="L46" s="34"/>
      <c r="M46" s="34"/>
      <c r="N46" s="34"/>
      <c r="O46" s="34"/>
      <c r="P46" s="34"/>
      <c r="Q46" s="81"/>
      <c r="R46" s="132"/>
      <c r="S46" s="83"/>
      <c r="T46" s="34"/>
      <c r="U46" s="34"/>
      <c r="V46" s="34"/>
      <c r="W46" s="132"/>
      <c r="X46" s="33"/>
    </row>
    <row r="47" spans="1:34">
      <c r="A47" s="25"/>
      <c r="B47" s="81"/>
      <c r="C47" s="81"/>
      <c r="D47" s="81"/>
      <c r="E47" s="81"/>
      <c r="F47" s="81"/>
      <c r="G47" s="81"/>
      <c r="H47" s="81"/>
      <c r="I47" s="81"/>
      <c r="J47" s="34"/>
      <c r="K47" s="34"/>
      <c r="L47" s="34"/>
      <c r="M47" s="34"/>
      <c r="N47" s="34"/>
      <c r="O47" s="34"/>
      <c r="P47" s="34"/>
      <c r="Q47" s="81"/>
      <c r="R47" s="132"/>
      <c r="S47" s="83"/>
      <c r="T47" s="34"/>
      <c r="U47" s="34"/>
      <c r="V47" s="34"/>
      <c r="W47" s="132"/>
      <c r="X47" s="33"/>
    </row>
    <row r="48" spans="1:34">
      <c r="A48" s="26">
        <v>43496</v>
      </c>
      <c r="B48" s="83">
        <v>0</v>
      </c>
      <c r="C48" s="83">
        <v>205.0010743</v>
      </c>
      <c r="D48" s="81">
        <v>155.0010542</v>
      </c>
      <c r="E48" s="83">
        <v>201.00108449999999</v>
      </c>
      <c r="F48" s="83">
        <v>186.00153109999999</v>
      </c>
      <c r="G48" s="83">
        <v>52.000091400000002</v>
      </c>
      <c r="H48" s="83">
        <v>799.0048354999999</v>
      </c>
      <c r="I48" s="81"/>
      <c r="J48" s="83">
        <v>40.000052799999999</v>
      </c>
      <c r="K48" s="83">
        <v>38.000062100000001</v>
      </c>
      <c r="L48" s="83">
        <v>41.000065399999997</v>
      </c>
      <c r="M48" s="83">
        <v>32.000106199999998</v>
      </c>
      <c r="N48" s="83">
        <v>24.0000046</v>
      </c>
      <c r="O48" s="83">
        <v>20.000181600000001</v>
      </c>
      <c r="P48" s="83">
        <v>13.0000097</v>
      </c>
      <c r="Q48" s="83">
        <v>208.00048239999998</v>
      </c>
      <c r="R48" s="132"/>
      <c r="S48" s="83">
        <v>0</v>
      </c>
      <c r="T48" s="83">
        <v>16.000003499999998</v>
      </c>
      <c r="U48" s="83">
        <v>0</v>
      </c>
      <c r="V48" s="83">
        <v>16.000003499999998</v>
      </c>
      <c r="W48" s="132"/>
      <c r="X48" s="33">
        <v>1023.0053214</v>
      </c>
      <c r="Z48" s="77" t="s">
        <v>63</v>
      </c>
      <c r="AA48" s="77" t="s">
        <v>63</v>
      </c>
      <c r="AB48" s="77" t="s">
        <v>63</v>
      </c>
      <c r="AC48" s="77" t="s">
        <v>63</v>
      </c>
      <c r="AE48" s="77" t="s">
        <v>63</v>
      </c>
      <c r="AF48" s="77" t="s">
        <v>63</v>
      </c>
      <c r="AG48" s="77" t="s">
        <v>63</v>
      </c>
      <c r="AH48" s="77" t="s">
        <v>63</v>
      </c>
    </row>
    <row r="49" spans="1:34">
      <c r="A49" s="26">
        <v>43524</v>
      </c>
      <c r="B49" s="83">
        <v>50.000293999999997</v>
      </c>
      <c r="C49" s="83">
        <v>200.00150730000001</v>
      </c>
      <c r="D49" s="81">
        <v>140.00148470000002</v>
      </c>
      <c r="E49" s="83">
        <v>183.00114120000001</v>
      </c>
      <c r="F49" s="83">
        <v>156.00155999999998</v>
      </c>
      <c r="G49" s="83">
        <v>26.000131</v>
      </c>
      <c r="H49" s="83">
        <v>755.00611819999995</v>
      </c>
      <c r="I49" s="81"/>
      <c r="J49" s="83">
        <v>41.925084099999999</v>
      </c>
      <c r="K49" s="83">
        <v>47.1512928</v>
      </c>
      <c r="L49" s="83">
        <v>42.973156299999999</v>
      </c>
      <c r="M49" s="83">
        <v>33.540101999999997</v>
      </c>
      <c r="N49" s="83">
        <v>33.502200100000003</v>
      </c>
      <c r="O49" s="83">
        <v>18.000006599999999</v>
      </c>
      <c r="P49" s="83">
        <v>0</v>
      </c>
      <c r="Q49" s="83">
        <v>217.09184189999999</v>
      </c>
      <c r="R49" s="132"/>
      <c r="S49" s="83">
        <v>0</v>
      </c>
      <c r="T49" s="83">
        <v>23.575631600000001</v>
      </c>
      <c r="U49" s="83">
        <v>8.3850130000000007</v>
      </c>
      <c r="V49" s="83">
        <v>31.960644600000002</v>
      </c>
      <c r="W49" s="132"/>
      <c r="X49" s="33">
        <v>1004.0586046999999</v>
      </c>
      <c r="Z49" s="77" t="s">
        <v>63</v>
      </c>
      <c r="AA49" s="77" t="s">
        <v>63</v>
      </c>
      <c r="AB49" s="77" t="s">
        <v>63</v>
      </c>
      <c r="AC49" s="77" t="s">
        <v>63</v>
      </c>
      <c r="AE49" s="80">
        <f t="shared" ref="AE49:AE59" si="38">H49/H48-1</f>
        <v>-5.5066897401774173E-2</v>
      </c>
      <c r="AF49" s="80">
        <f t="shared" ref="AF49:AF59" si="39">Q49/Q48-1</f>
        <v>4.3708357764847161E-2</v>
      </c>
      <c r="AG49" s="80">
        <f t="shared" ref="AG49:AG59" si="40">V49/V48-1</f>
        <v>0.99753985053815808</v>
      </c>
      <c r="AH49" s="80">
        <f t="shared" ref="AH49:AH59" si="41">X49/X48-1</f>
        <v>-1.8520643347261556E-2</v>
      </c>
    </row>
    <row r="50" spans="1:34">
      <c r="A50" s="26">
        <v>43555</v>
      </c>
      <c r="B50" s="83">
        <v>53.000330000000005</v>
      </c>
      <c r="C50" s="83">
        <v>240.00098489999999</v>
      </c>
      <c r="D50" s="81">
        <v>140.001721</v>
      </c>
      <c r="E50" s="83">
        <v>192.00112129999999</v>
      </c>
      <c r="F50" s="83">
        <v>156.00214499999998</v>
      </c>
      <c r="G50" s="83">
        <v>26.000350999999998</v>
      </c>
      <c r="H50" s="83">
        <v>807.00665319999996</v>
      </c>
      <c r="I50" s="81"/>
      <c r="J50" s="83">
        <v>0</v>
      </c>
      <c r="K50" s="83">
        <v>38.000072099999997</v>
      </c>
      <c r="L50" s="83">
        <v>0</v>
      </c>
      <c r="M50" s="83">
        <v>0</v>
      </c>
      <c r="N50" s="83">
        <v>24.000129600000001</v>
      </c>
      <c r="O50" s="83">
        <v>18.000386599999999</v>
      </c>
      <c r="P50" s="83">
        <v>11.000005099999999</v>
      </c>
      <c r="Q50" s="83">
        <v>91.0005934</v>
      </c>
      <c r="R50" s="132"/>
      <c r="S50" s="83">
        <v>0</v>
      </c>
      <c r="T50" s="83">
        <v>16.000010199999998</v>
      </c>
      <c r="U50" s="83">
        <v>0</v>
      </c>
      <c r="V50" s="83">
        <v>16.000010199999998</v>
      </c>
      <c r="W50" s="132"/>
      <c r="X50" s="33">
        <v>914.00725679999994</v>
      </c>
      <c r="Z50" s="77" t="s">
        <v>63</v>
      </c>
      <c r="AA50" s="77" t="s">
        <v>63</v>
      </c>
      <c r="AB50" s="77" t="s">
        <v>63</v>
      </c>
      <c r="AC50" s="77" t="s">
        <v>63</v>
      </c>
      <c r="AE50" s="80">
        <f t="shared" si="38"/>
        <v>6.8874322666382826E-2</v>
      </c>
      <c r="AF50" s="80">
        <f t="shared" si="39"/>
        <v>-0.58081983826035244</v>
      </c>
      <c r="AG50" s="80">
        <f t="shared" si="40"/>
        <v>-0.49938399552805024</v>
      </c>
      <c r="AH50" s="80">
        <f t="shared" si="41"/>
        <v>-8.9687342430481154E-2</v>
      </c>
    </row>
    <row r="51" spans="1:34">
      <c r="A51" s="26">
        <v>43585</v>
      </c>
      <c r="B51" s="83">
        <v>0</v>
      </c>
      <c r="C51" s="83">
        <v>250.00252529999997</v>
      </c>
      <c r="D51" s="81">
        <v>175.00201620000001</v>
      </c>
      <c r="E51" s="83">
        <v>171.0014084</v>
      </c>
      <c r="F51" s="83">
        <v>147.0014132</v>
      </c>
      <c r="G51" s="83">
        <v>26.000353199999999</v>
      </c>
      <c r="H51" s="83">
        <v>769.00771629999986</v>
      </c>
      <c r="I51" s="81"/>
      <c r="J51" s="83">
        <v>80.510759300000004</v>
      </c>
      <c r="K51" s="83">
        <v>38.005305</v>
      </c>
      <c r="L51" s="83">
        <v>82.523548299999987</v>
      </c>
      <c r="M51" s="83">
        <v>64.408621000000011</v>
      </c>
      <c r="N51" s="83">
        <v>24.003370499999999</v>
      </c>
      <c r="O51" s="83">
        <v>20.255375900000001</v>
      </c>
      <c r="P51" s="83">
        <v>17.217057199999999</v>
      </c>
      <c r="Q51" s="83">
        <v>326.92403719999999</v>
      </c>
      <c r="R51" s="132"/>
      <c r="S51" s="83">
        <v>0</v>
      </c>
      <c r="T51" s="83">
        <v>16.002247400000002</v>
      </c>
      <c r="U51" s="83">
        <v>0</v>
      </c>
      <c r="V51" s="83">
        <v>16.002247400000002</v>
      </c>
      <c r="W51" s="132"/>
      <c r="X51" s="33">
        <v>1111.9340008999998</v>
      </c>
      <c r="Z51" s="77" t="s">
        <v>63</v>
      </c>
      <c r="AA51" s="77" t="s">
        <v>63</v>
      </c>
      <c r="AB51" s="77" t="s">
        <v>63</v>
      </c>
      <c r="AC51" s="77" t="s">
        <v>63</v>
      </c>
      <c r="AE51" s="80">
        <f t="shared" si="38"/>
        <v>-4.7086274628993507E-2</v>
      </c>
      <c r="AF51" s="80">
        <f t="shared" si="39"/>
        <v>2.5925484107887145</v>
      </c>
      <c r="AG51" s="80">
        <f t="shared" si="40"/>
        <v>1.3982491086172999E-4</v>
      </c>
      <c r="AH51" s="80">
        <f t="shared" si="41"/>
        <v>0.2165483289410135</v>
      </c>
    </row>
    <row r="52" spans="1:34">
      <c r="A52" s="26">
        <v>43616</v>
      </c>
      <c r="B52" s="83">
        <v>20.000087000000001</v>
      </c>
      <c r="C52" s="83">
        <v>195.00115600000001</v>
      </c>
      <c r="D52" s="81">
        <v>140.00106640000001</v>
      </c>
      <c r="E52" s="83">
        <v>189.00216409999999</v>
      </c>
      <c r="F52" s="83">
        <v>180.00093010000003</v>
      </c>
      <c r="G52" s="83">
        <v>26.000116999999999</v>
      </c>
      <c r="H52" s="83">
        <v>750.00552060000007</v>
      </c>
      <c r="I52" s="81"/>
      <c r="J52" s="83">
        <v>44.201927599999998</v>
      </c>
      <c r="K52" s="83">
        <v>50.945077900000001</v>
      </c>
      <c r="L52" s="83">
        <v>45.307118299999999</v>
      </c>
      <c r="M52" s="83">
        <v>35.361556999999998</v>
      </c>
      <c r="N52" s="83">
        <v>36.197798200000001</v>
      </c>
      <c r="O52" s="83">
        <v>19.8909327</v>
      </c>
      <c r="P52" s="83">
        <v>12.155529400000001</v>
      </c>
      <c r="Q52" s="83">
        <v>244.0599411</v>
      </c>
      <c r="R52" s="132"/>
      <c r="S52" s="83">
        <v>0</v>
      </c>
      <c r="T52" s="83">
        <v>25.4724994</v>
      </c>
      <c r="U52" s="83">
        <v>0</v>
      </c>
      <c r="V52" s="83">
        <v>25.4724994</v>
      </c>
      <c r="W52" s="132"/>
      <c r="X52" s="33">
        <v>1019.5379611</v>
      </c>
      <c r="Z52" s="77" t="s">
        <v>63</v>
      </c>
      <c r="AA52" s="77" t="s">
        <v>63</v>
      </c>
      <c r="AB52" s="77" t="s">
        <v>63</v>
      </c>
      <c r="AC52" s="77" t="s">
        <v>63</v>
      </c>
      <c r="AE52" s="80">
        <f t="shared" si="38"/>
        <v>-2.4710019544962214E-2</v>
      </c>
      <c r="AF52" s="80">
        <f t="shared" si="39"/>
        <v>-0.2534659023842496</v>
      </c>
      <c r="AG52" s="80">
        <f t="shared" si="40"/>
        <v>0.59180762322172309</v>
      </c>
      <c r="AH52" s="80">
        <f t="shared" si="41"/>
        <v>-8.3094895672957581E-2</v>
      </c>
    </row>
    <row r="53" spans="1:34">
      <c r="A53" s="26">
        <v>43646</v>
      </c>
      <c r="B53" s="83">
        <v>0</v>
      </c>
      <c r="C53" s="83">
        <v>160.0031635</v>
      </c>
      <c r="D53" s="81">
        <v>140.0040204</v>
      </c>
      <c r="E53" s="83">
        <v>144.00024529999999</v>
      </c>
      <c r="F53" s="83">
        <v>144.00105149999999</v>
      </c>
      <c r="G53" s="83">
        <v>26.000031700000001</v>
      </c>
      <c r="H53" s="83">
        <v>614.00851239999997</v>
      </c>
      <c r="I53" s="81"/>
      <c r="J53" s="83">
        <v>0</v>
      </c>
      <c r="K53" s="83">
        <v>38.000208299999997</v>
      </c>
      <c r="L53" s="83">
        <v>0</v>
      </c>
      <c r="M53" s="83">
        <v>0</v>
      </c>
      <c r="N53" s="83">
        <v>24.025002999999998</v>
      </c>
      <c r="O53" s="83">
        <v>18.0000751</v>
      </c>
      <c r="P53" s="83">
        <v>15.0000015</v>
      </c>
      <c r="Q53" s="83">
        <v>95.025287899999995</v>
      </c>
      <c r="R53" s="132"/>
      <c r="S53" s="83">
        <v>0</v>
      </c>
      <c r="T53" s="83">
        <v>16.000010400000001</v>
      </c>
      <c r="U53" s="83">
        <v>0</v>
      </c>
      <c r="V53" s="83">
        <v>16.000010400000001</v>
      </c>
      <c r="W53" s="132"/>
      <c r="X53" s="33">
        <v>725.03381069999989</v>
      </c>
      <c r="Z53" s="77" t="s">
        <v>63</v>
      </c>
      <c r="AA53" s="77" t="s">
        <v>63</v>
      </c>
      <c r="AB53" s="77" t="s">
        <v>63</v>
      </c>
      <c r="AC53" s="77" t="s">
        <v>63</v>
      </c>
      <c r="AE53" s="80">
        <f t="shared" si="38"/>
        <v>-0.18132800954745409</v>
      </c>
      <c r="AF53" s="80">
        <f t="shared" si="39"/>
        <v>-0.6106477471406716</v>
      </c>
      <c r="AG53" s="80">
        <f t="shared" si="40"/>
        <v>-0.37187120318471767</v>
      </c>
      <c r="AH53" s="80">
        <f t="shared" si="41"/>
        <v>-0.2888604070046138</v>
      </c>
    </row>
    <row r="54" spans="1:34">
      <c r="A54" s="26">
        <v>43677</v>
      </c>
      <c r="B54" s="83">
        <v>0</v>
      </c>
      <c r="C54" s="83">
        <v>185.00080350000002</v>
      </c>
      <c r="D54" s="81">
        <v>175.00085369999999</v>
      </c>
      <c r="E54" s="83">
        <v>144.00051009999999</v>
      </c>
      <c r="F54" s="83">
        <v>144.00132429999999</v>
      </c>
      <c r="G54" s="83">
        <v>26.000053099999999</v>
      </c>
      <c r="H54" s="83">
        <v>674.00354469999991</v>
      </c>
      <c r="I54" s="81"/>
      <c r="J54" s="83">
        <v>83.876835799999995</v>
      </c>
      <c r="K54" s="83">
        <v>38.3236141</v>
      </c>
      <c r="L54" s="83">
        <v>85.973652299999998</v>
      </c>
      <c r="M54" s="83">
        <v>67.101358500000003</v>
      </c>
      <c r="N54" s="83">
        <v>24.204348800000002</v>
      </c>
      <c r="O54" s="83">
        <v>20.794664699999998</v>
      </c>
      <c r="P54" s="83">
        <v>14.5561591</v>
      </c>
      <c r="Q54" s="83">
        <v>334.83063329999999</v>
      </c>
      <c r="R54" s="132"/>
      <c r="S54" s="83">
        <v>0</v>
      </c>
      <c r="T54" s="83">
        <v>16.1362247</v>
      </c>
      <c r="U54" s="83">
        <v>0</v>
      </c>
      <c r="V54" s="83">
        <v>16.1362247</v>
      </c>
      <c r="W54" s="132"/>
      <c r="X54" s="33">
        <v>1024.9704026999998</v>
      </c>
      <c r="Z54" s="77" t="s">
        <v>63</v>
      </c>
      <c r="AA54" s="77" t="s">
        <v>63</v>
      </c>
      <c r="AB54" s="77" t="s">
        <v>63</v>
      </c>
      <c r="AC54" s="77" t="s">
        <v>63</v>
      </c>
      <c r="AE54" s="80">
        <f t="shared" si="38"/>
        <v>9.771042434818189E-2</v>
      </c>
      <c r="AF54" s="80">
        <f t="shared" si="39"/>
        <v>2.5235950419046298</v>
      </c>
      <c r="AG54" s="80">
        <f t="shared" si="40"/>
        <v>8.5133882162975461E-3</v>
      </c>
      <c r="AH54" s="80">
        <f t="shared" si="41"/>
        <v>0.41368635168947443</v>
      </c>
    </row>
    <row r="55" spans="1:34">
      <c r="A55" s="26">
        <v>43708</v>
      </c>
      <c r="B55" s="83">
        <v>35.000221000000003</v>
      </c>
      <c r="C55" s="83">
        <v>195.00092269999999</v>
      </c>
      <c r="D55" s="81">
        <v>155.00151490000002</v>
      </c>
      <c r="E55" s="83">
        <v>207.0015229</v>
      </c>
      <c r="F55" s="83">
        <v>201.0014716</v>
      </c>
      <c r="G55" s="83">
        <v>28.000258200000001</v>
      </c>
      <c r="H55" s="83">
        <v>821.00591129999998</v>
      </c>
      <c r="I55" s="81"/>
      <c r="J55" s="83">
        <v>0</v>
      </c>
      <c r="K55" s="83">
        <v>62.7969966</v>
      </c>
      <c r="L55" s="83">
        <v>0</v>
      </c>
      <c r="M55" s="83">
        <v>0</v>
      </c>
      <c r="N55" s="83">
        <v>44.618951199999998</v>
      </c>
      <c r="O55" s="83">
        <v>18.000005300000002</v>
      </c>
      <c r="P55" s="83">
        <v>0</v>
      </c>
      <c r="Q55" s="83">
        <v>125.4159531</v>
      </c>
      <c r="R55" s="132"/>
      <c r="S55" s="83">
        <v>0</v>
      </c>
      <c r="T55" s="83">
        <v>31.398523000000001</v>
      </c>
      <c r="U55" s="83">
        <v>7.0000152</v>
      </c>
      <c r="V55" s="83">
        <v>38.398538200000004</v>
      </c>
      <c r="W55" s="132"/>
      <c r="X55" s="33">
        <v>984.82040259999997</v>
      </c>
      <c r="Z55" s="77" t="s">
        <v>63</v>
      </c>
      <c r="AA55" s="77" t="s">
        <v>63</v>
      </c>
      <c r="AB55" s="77" t="s">
        <v>63</v>
      </c>
      <c r="AC55" s="77" t="s">
        <v>63</v>
      </c>
      <c r="AE55" s="80">
        <f t="shared" si="38"/>
        <v>0.21810325443530276</v>
      </c>
      <c r="AF55" s="80">
        <f t="shared" si="39"/>
        <v>-0.62543465075481786</v>
      </c>
      <c r="AG55" s="80">
        <f t="shared" si="40"/>
        <v>1.3796482085428572</v>
      </c>
      <c r="AH55" s="80">
        <f t="shared" si="41"/>
        <v>-3.917186290866137E-2</v>
      </c>
    </row>
    <row r="56" spans="1:34">
      <c r="A56" s="26">
        <v>43738</v>
      </c>
      <c r="B56" s="83">
        <v>0</v>
      </c>
      <c r="C56" s="83">
        <v>205.02881550000001</v>
      </c>
      <c r="D56" s="81">
        <v>160.02350799999999</v>
      </c>
      <c r="E56" s="83">
        <v>180.0008407</v>
      </c>
      <c r="F56" s="83">
        <v>168.00068619999999</v>
      </c>
      <c r="G56" s="83">
        <v>28.000217299999999</v>
      </c>
      <c r="H56" s="83">
        <v>741.05406770000002</v>
      </c>
      <c r="I56" s="81"/>
      <c r="J56" s="83">
        <v>89.349541799999997</v>
      </c>
      <c r="K56" s="83">
        <v>38.000053000000001</v>
      </c>
      <c r="L56" s="83">
        <v>91.583428699999999</v>
      </c>
      <c r="M56" s="83">
        <v>71.479627499999992</v>
      </c>
      <c r="N56" s="83">
        <v>24.000000400000001</v>
      </c>
      <c r="O56" s="83">
        <v>18.0000094</v>
      </c>
      <c r="P56" s="83">
        <v>13.246585400000001</v>
      </c>
      <c r="Q56" s="83">
        <v>345.65924619999998</v>
      </c>
      <c r="R56" s="132"/>
      <c r="S56" s="83">
        <v>0</v>
      </c>
      <c r="T56" s="83">
        <v>16.000014</v>
      </c>
      <c r="U56" s="83">
        <v>0</v>
      </c>
      <c r="V56" s="83">
        <v>16.000014</v>
      </c>
      <c r="W56" s="132"/>
      <c r="X56" s="33">
        <v>1102.7133279</v>
      </c>
      <c r="Z56" s="77" t="s">
        <v>63</v>
      </c>
      <c r="AA56" s="77" t="s">
        <v>63</v>
      </c>
      <c r="AB56" s="77" t="s">
        <v>63</v>
      </c>
      <c r="AC56" s="77" t="s">
        <v>63</v>
      </c>
      <c r="AE56" s="80">
        <f t="shared" si="38"/>
        <v>-9.7382786773608454E-2</v>
      </c>
      <c r="AF56" s="80">
        <f t="shared" si="39"/>
        <v>1.7561026939243507</v>
      </c>
      <c r="AG56" s="80">
        <f t="shared" si="40"/>
        <v>-0.58331710658714608</v>
      </c>
      <c r="AH56" s="80">
        <f t="shared" si="41"/>
        <v>0.11971007605930351</v>
      </c>
    </row>
    <row r="57" spans="1:34">
      <c r="A57" s="26">
        <v>43769</v>
      </c>
      <c r="B57" s="83">
        <v>0</v>
      </c>
      <c r="C57" s="83">
        <v>250.06927659999999</v>
      </c>
      <c r="D57" s="81">
        <v>200.0607511</v>
      </c>
      <c r="E57" s="83">
        <v>225.00087619999999</v>
      </c>
      <c r="F57" s="83">
        <v>210.00171470000001</v>
      </c>
      <c r="G57" s="83">
        <v>28.000094900000001</v>
      </c>
      <c r="H57" s="83">
        <v>913.13271350000002</v>
      </c>
      <c r="I57" s="81"/>
      <c r="J57" s="83">
        <v>44.182080800000001</v>
      </c>
      <c r="K57" s="83">
        <v>38.000042000000001</v>
      </c>
      <c r="L57" s="83">
        <v>45.286741200000002</v>
      </c>
      <c r="M57" s="83">
        <v>35.3456416</v>
      </c>
      <c r="N57" s="83">
        <v>24.0000505</v>
      </c>
      <c r="O57" s="83">
        <v>22.091218900000001</v>
      </c>
      <c r="P57" s="83">
        <v>18.777363000000001</v>
      </c>
      <c r="Q57" s="83">
        <v>227.68313800000001</v>
      </c>
      <c r="R57" s="132"/>
      <c r="S57" s="83">
        <v>0</v>
      </c>
      <c r="T57" s="83">
        <v>16.000019200000001</v>
      </c>
      <c r="U57" s="83">
        <v>0</v>
      </c>
      <c r="V57" s="83">
        <v>16.000019200000001</v>
      </c>
      <c r="W57" s="132"/>
      <c r="X57" s="33">
        <v>1156.8158707</v>
      </c>
      <c r="Z57" s="77" t="s">
        <v>63</v>
      </c>
      <c r="AA57" s="77" t="s">
        <v>63</v>
      </c>
      <c r="AB57" s="77" t="s">
        <v>63</v>
      </c>
      <c r="AC57" s="77" t="s">
        <v>63</v>
      </c>
      <c r="AE57" s="80">
        <f t="shared" si="38"/>
        <v>0.23220794986535642</v>
      </c>
      <c r="AF57" s="80">
        <f t="shared" si="39"/>
        <v>-0.34130754347516712</v>
      </c>
      <c r="AG57" s="80">
        <f t="shared" si="40"/>
        <v>3.2499971558408447E-7</v>
      </c>
      <c r="AH57" s="80">
        <f t="shared" si="41"/>
        <v>4.906310772812783E-2</v>
      </c>
    </row>
    <row r="58" spans="1:34">
      <c r="A58" s="26">
        <v>43799</v>
      </c>
      <c r="B58" s="83">
        <v>15.000033999999999</v>
      </c>
      <c r="C58" s="83">
        <v>215.0641411</v>
      </c>
      <c r="D58" s="81">
        <v>160.04792549999999</v>
      </c>
      <c r="E58" s="83">
        <v>181.04289940000001</v>
      </c>
      <c r="F58" s="83">
        <v>165.9733018</v>
      </c>
      <c r="G58" s="83">
        <v>28.000014499999999</v>
      </c>
      <c r="H58" s="83">
        <v>765.12831629999994</v>
      </c>
      <c r="I58" s="81"/>
      <c r="J58" s="83">
        <v>0</v>
      </c>
      <c r="K58" s="83">
        <v>55.993381300000003</v>
      </c>
      <c r="L58" s="83">
        <v>0</v>
      </c>
      <c r="M58" s="83">
        <v>0</v>
      </c>
      <c r="N58" s="83">
        <v>39.784731299999997</v>
      </c>
      <c r="O58" s="83">
        <v>18.0001736</v>
      </c>
      <c r="P58" s="83">
        <v>12.0000049</v>
      </c>
      <c r="Q58" s="83">
        <v>125.77829109999999</v>
      </c>
      <c r="R58" s="132"/>
      <c r="S58" s="83">
        <v>0</v>
      </c>
      <c r="T58" s="83">
        <v>27.996676000000001</v>
      </c>
      <c r="U58" s="83">
        <v>0</v>
      </c>
      <c r="V58" s="83">
        <v>27.996676000000001</v>
      </c>
      <c r="W58" s="132"/>
      <c r="X58" s="33">
        <v>918.90328339999996</v>
      </c>
      <c r="Z58" s="77" t="s">
        <v>63</v>
      </c>
      <c r="AA58" s="77" t="s">
        <v>63</v>
      </c>
      <c r="AB58" s="77" t="s">
        <v>63</v>
      </c>
      <c r="AC58" s="77" t="s">
        <v>63</v>
      </c>
      <c r="AE58" s="80">
        <f t="shared" si="38"/>
        <v>-0.16208421296473474</v>
      </c>
      <c r="AF58" s="80">
        <f t="shared" si="39"/>
        <v>-0.4475730956413646</v>
      </c>
      <c r="AG58" s="80">
        <f t="shared" si="40"/>
        <v>0.74979015025181961</v>
      </c>
      <c r="AH58" s="80">
        <f t="shared" si="41"/>
        <v>-0.20566158653756794</v>
      </c>
    </row>
    <row r="59" spans="1:34">
      <c r="A59" s="26">
        <v>43830</v>
      </c>
      <c r="B59" s="83">
        <v>0</v>
      </c>
      <c r="C59" s="83">
        <v>204.31723949999997</v>
      </c>
      <c r="D59" s="81">
        <v>183.63462559999999</v>
      </c>
      <c r="E59" s="83">
        <v>168.81697579999999</v>
      </c>
      <c r="F59" s="83">
        <v>144.70000190000002</v>
      </c>
      <c r="G59" s="83">
        <v>26.000274699999999</v>
      </c>
      <c r="H59" s="83">
        <v>727.46911749999992</v>
      </c>
      <c r="I59" s="81"/>
      <c r="J59" s="83">
        <v>86.94022609999999</v>
      </c>
      <c r="K59" s="83">
        <v>38.000047000000002</v>
      </c>
      <c r="L59" s="83">
        <v>89.113756499999994</v>
      </c>
      <c r="M59" s="83">
        <v>69.552189599999991</v>
      </c>
      <c r="N59" s="83">
        <v>24.000048400000001</v>
      </c>
      <c r="O59" s="83">
        <v>18.025101299999999</v>
      </c>
      <c r="P59" s="83">
        <v>16.4118089</v>
      </c>
      <c r="Q59" s="83">
        <v>342.04317779999997</v>
      </c>
      <c r="R59" s="132"/>
      <c r="S59" s="83">
        <v>0</v>
      </c>
      <c r="T59" s="83">
        <v>16.000006299999999</v>
      </c>
      <c r="U59" s="83">
        <v>0</v>
      </c>
      <c r="V59" s="83">
        <v>16.000006299999999</v>
      </c>
      <c r="W59" s="132"/>
      <c r="X59" s="33">
        <v>1085.5123016</v>
      </c>
      <c r="Z59" s="77" t="s">
        <v>63</v>
      </c>
      <c r="AA59" s="77" t="s">
        <v>63</v>
      </c>
      <c r="AB59" s="77" t="s">
        <v>63</v>
      </c>
      <c r="AC59" s="77" t="s">
        <v>63</v>
      </c>
      <c r="AE59" s="80">
        <f t="shared" si="38"/>
        <v>-4.9219455087104902E-2</v>
      </c>
      <c r="AF59" s="80">
        <f t="shared" si="39"/>
        <v>1.7194134600545548</v>
      </c>
      <c r="AG59" s="80">
        <f t="shared" si="40"/>
        <v>-0.4285033587558752</v>
      </c>
      <c r="AH59" s="80">
        <f t="shared" si="41"/>
        <v>0.1813128989849031</v>
      </c>
    </row>
    <row r="60" spans="1:34">
      <c r="A60" s="26">
        <v>43861</v>
      </c>
      <c r="B60" s="83">
        <v>0</v>
      </c>
      <c r="C60" s="83">
        <v>150.4575451</v>
      </c>
      <c r="D60" s="81">
        <v>150.45734279999999</v>
      </c>
      <c r="E60" s="83">
        <v>218.037227</v>
      </c>
      <c r="F60" s="83">
        <v>187.32308180000001</v>
      </c>
      <c r="G60" s="83">
        <v>52.361406299999999</v>
      </c>
      <c r="H60" s="83">
        <v>758.63660299999992</v>
      </c>
      <c r="I60" s="81"/>
      <c r="J60" s="83">
        <v>44.130502999999997</v>
      </c>
      <c r="K60" s="83">
        <v>39.215913299999997</v>
      </c>
      <c r="L60" s="83">
        <v>45.233673600000003</v>
      </c>
      <c r="M60" s="83">
        <v>35.304302200000002</v>
      </c>
      <c r="N60" s="83">
        <v>24.767945399999999</v>
      </c>
      <c r="O60" s="83">
        <v>22.065262600000001</v>
      </c>
      <c r="P60" s="83">
        <v>15.4456601</v>
      </c>
      <c r="Q60" s="83">
        <v>226.1632602</v>
      </c>
      <c r="R60" s="132"/>
      <c r="S60" s="83">
        <v>0</v>
      </c>
      <c r="T60" s="83">
        <v>16.511946200000001</v>
      </c>
      <c r="U60" s="83">
        <v>0</v>
      </c>
      <c r="V60" s="83">
        <v>16.511946200000001</v>
      </c>
      <c r="W60" s="132"/>
      <c r="X60" s="33">
        <v>1001.3118093999999</v>
      </c>
      <c r="Z60" s="80">
        <f t="shared" ref="Z60" si="42">H60/H48-1</f>
        <v>-5.0523139168160869E-2</v>
      </c>
      <c r="AA60" s="80">
        <f t="shared" ref="AA60" si="43">Q60/Q48-1</f>
        <v>8.7320844598195002E-2</v>
      </c>
      <c r="AB60" s="80">
        <f t="shared" ref="AB60" si="44">V60/V48-1</f>
        <v>3.1996411750785159E-2</v>
      </c>
      <c r="AC60" s="80">
        <f t="shared" ref="AC60" si="45">X60/X48-1</f>
        <v>-2.1205668774344266E-2</v>
      </c>
      <c r="AE60" s="80">
        <f>H60/H59-1</f>
        <v>4.2843723190764793E-2</v>
      </c>
      <c r="AF60" s="80">
        <f>Q60/Q59-1</f>
        <v>-0.33878739621509846</v>
      </c>
      <c r="AG60" s="80">
        <f>V60/V59-1</f>
        <v>3.1996231151484089E-2</v>
      </c>
      <c r="AH60" s="80">
        <f>X60/X59-1</f>
        <v>-7.7567515426487654E-2</v>
      </c>
    </row>
    <row r="61" spans="1:34">
      <c r="A61" s="26">
        <v>43890</v>
      </c>
      <c r="B61" s="83">
        <v>70.000309000000001</v>
      </c>
      <c r="C61" s="83">
        <v>203.75512930000002</v>
      </c>
      <c r="D61" s="81">
        <v>187.9387984</v>
      </c>
      <c r="E61" s="83">
        <v>183.60635959999999</v>
      </c>
      <c r="F61" s="83">
        <v>159.1248247</v>
      </c>
      <c r="G61" s="83">
        <v>26.5522828</v>
      </c>
      <c r="H61" s="83">
        <v>830.97770379999997</v>
      </c>
      <c r="I61" s="81"/>
      <c r="J61" s="83">
        <v>0</v>
      </c>
      <c r="K61" s="83">
        <v>54.899762099999997</v>
      </c>
      <c r="L61" s="83">
        <v>0</v>
      </c>
      <c r="M61" s="83">
        <v>0</v>
      </c>
      <c r="N61" s="83">
        <v>39.007715400000002</v>
      </c>
      <c r="O61" s="83">
        <v>18.0000225</v>
      </c>
      <c r="P61" s="83">
        <v>0</v>
      </c>
      <c r="Q61" s="83">
        <v>111.9075</v>
      </c>
      <c r="R61" s="132"/>
      <c r="S61" s="83">
        <v>0</v>
      </c>
      <c r="T61" s="83">
        <v>27.449872500000001</v>
      </c>
      <c r="U61" s="83">
        <v>8.0000041999999993</v>
      </c>
      <c r="V61" s="83">
        <v>35.449876700000004</v>
      </c>
      <c r="W61" s="132"/>
      <c r="X61" s="33">
        <v>978.3350805</v>
      </c>
      <c r="Z61" s="80">
        <f t="shared" ref="Z61:Z71" si="46">H61/H49-1</f>
        <v>0.10062380127610471</v>
      </c>
      <c r="AA61" s="80">
        <f t="shared" ref="AA61:AA71" si="47">Q61/Q49-1</f>
        <v>-0.48451540591954412</v>
      </c>
      <c r="AB61" s="80">
        <f t="shared" ref="AB61:AB71" si="48">V61/V49-1</f>
        <v>0.10917276993843861</v>
      </c>
      <c r="AC61" s="80">
        <f t="shared" ref="AC61:AC71" si="49">X61/X49-1</f>
        <v>-2.5619544595891219E-2</v>
      </c>
      <c r="AE61" s="80">
        <f t="shared" ref="AE61:AE71" si="50">H61/H60-1</f>
        <v>9.5356723514169905E-2</v>
      </c>
      <c r="AF61" s="80">
        <f t="shared" ref="AF61:AF71" si="51">Q61/Q60-1</f>
        <v>-0.50519151562885012</v>
      </c>
      <c r="AG61" s="80">
        <f t="shared" ref="AG61:AG71" si="52">V61/V60-1</f>
        <v>1.1469229774985581</v>
      </c>
      <c r="AH61" s="80">
        <f t="shared" ref="AH61:AH71" si="53">X61/X60-1</f>
        <v>-2.29466272986113E-2</v>
      </c>
    </row>
    <row r="62" spans="1:34">
      <c r="A62" s="26">
        <v>43921</v>
      </c>
      <c r="B62" s="83">
        <v>80.000309299999998</v>
      </c>
      <c r="C62" s="83">
        <v>270.92721449999999</v>
      </c>
      <c r="D62" s="81">
        <v>229.1668713</v>
      </c>
      <c r="E62" s="83">
        <v>181.92993939999999</v>
      </c>
      <c r="F62" s="83">
        <v>156.83953980000001</v>
      </c>
      <c r="G62" s="83">
        <v>27.156147799999999</v>
      </c>
      <c r="H62" s="83">
        <v>946.02002210000001</v>
      </c>
      <c r="I62" s="81"/>
      <c r="J62" s="83">
        <v>91.423307399999999</v>
      </c>
      <c r="K62" s="83">
        <v>38.036596199999998</v>
      </c>
      <c r="L62" s="83">
        <v>93.7088447</v>
      </c>
      <c r="M62" s="83">
        <v>73.138831600000003</v>
      </c>
      <c r="N62" s="83">
        <v>24.023077900000001</v>
      </c>
      <c r="O62" s="83">
        <v>18.000135100000001</v>
      </c>
      <c r="P62" s="83">
        <v>13.613368400000001</v>
      </c>
      <c r="Q62" s="83">
        <v>351.94416130000002</v>
      </c>
      <c r="R62" s="132"/>
      <c r="S62" s="83">
        <v>0</v>
      </c>
      <c r="T62" s="83">
        <v>16.015385200000001</v>
      </c>
      <c r="U62" s="83">
        <v>0</v>
      </c>
      <c r="V62" s="83">
        <v>16.015385200000001</v>
      </c>
      <c r="W62" s="132"/>
      <c r="X62" s="33">
        <v>1313.9795686</v>
      </c>
      <c r="Z62" s="80">
        <f t="shared" si="46"/>
        <v>0.17225802085865638</v>
      </c>
      <c r="AA62" s="80">
        <f t="shared" si="47"/>
        <v>2.8674930365893636</v>
      </c>
      <c r="AB62" s="80">
        <f t="shared" si="48"/>
        <v>9.6093688740284122E-4</v>
      </c>
      <c r="AC62" s="80">
        <f t="shared" si="49"/>
        <v>0.43760299365710686</v>
      </c>
      <c r="AE62" s="80">
        <f t="shared" si="50"/>
        <v>0.13844212398710565</v>
      </c>
      <c r="AF62" s="80">
        <f t="shared" si="51"/>
        <v>2.1449559797153901</v>
      </c>
      <c r="AG62" s="80">
        <f t="shared" si="52"/>
        <v>-0.54822451610953005</v>
      </c>
      <c r="AH62" s="80">
        <f t="shared" si="53"/>
        <v>0.34307722864078571</v>
      </c>
    </row>
    <row r="63" spans="1:34">
      <c r="A63" s="26">
        <v>43951</v>
      </c>
      <c r="B63" s="83">
        <v>1010.0071615000001</v>
      </c>
      <c r="C63" s="83">
        <v>365.98101259999999</v>
      </c>
      <c r="D63" s="81">
        <v>282.32027250000004</v>
      </c>
      <c r="E63" s="83">
        <v>297.93281880000001</v>
      </c>
      <c r="F63" s="83">
        <v>249.38595349999997</v>
      </c>
      <c r="G63" s="83">
        <v>30.954782900000001</v>
      </c>
      <c r="H63" s="83">
        <v>2236.5820017999999</v>
      </c>
      <c r="I63" s="81"/>
      <c r="J63" s="83">
        <v>45.6474726</v>
      </c>
      <c r="K63" s="83">
        <v>40.131675299999998</v>
      </c>
      <c r="L63" s="83">
        <v>46.734367800000001</v>
      </c>
      <c r="M63" s="83">
        <v>38.039593699999998</v>
      </c>
      <c r="N63" s="83">
        <v>25.0822869</v>
      </c>
      <c r="O63" s="83">
        <v>23.9107333</v>
      </c>
      <c r="P63" s="83">
        <v>18.4763643</v>
      </c>
      <c r="Q63" s="83">
        <v>238.02249389999997</v>
      </c>
      <c r="R63" s="132"/>
      <c r="S63" s="83">
        <v>0</v>
      </c>
      <c r="T63" s="83">
        <v>17.055977200000001</v>
      </c>
      <c r="U63" s="83">
        <v>0</v>
      </c>
      <c r="V63" s="83">
        <v>17.055977200000001</v>
      </c>
      <c r="W63" s="132"/>
      <c r="X63" s="33">
        <v>2491.6604729000001</v>
      </c>
      <c r="Z63" s="80">
        <f t="shared" si="46"/>
        <v>1.9083999476118136</v>
      </c>
      <c r="AA63" s="80">
        <f t="shared" si="47"/>
        <v>-0.27193333369247896</v>
      </c>
      <c r="AB63" s="80">
        <f t="shared" si="48"/>
        <v>6.5848863204052144E-2</v>
      </c>
      <c r="AC63" s="80">
        <f t="shared" si="49"/>
        <v>1.2408348614964999</v>
      </c>
      <c r="AE63" s="80">
        <f t="shared" si="50"/>
        <v>1.3642015491756472</v>
      </c>
      <c r="AF63" s="80">
        <f t="shared" si="51"/>
        <v>-0.32369244876573566</v>
      </c>
      <c r="AG63" s="80">
        <f t="shared" si="52"/>
        <v>6.4974522123888656E-2</v>
      </c>
      <c r="AH63" s="80">
        <f t="shared" si="53"/>
        <v>0.8962703320834573</v>
      </c>
    </row>
    <row r="64" spans="1:34">
      <c r="A64" s="26">
        <v>43982</v>
      </c>
      <c r="B64" s="83">
        <v>710.00801339999998</v>
      </c>
      <c r="C64" s="83">
        <v>343.34416879999998</v>
      </c>
      <c r="D64" s="81">
        <v>291.3079146</v>
      </c>
      <c r="E64" s="83">
        <v>274.10488840000005</v>
      </c>
      <c r="F64" s="83">
        <v>234.47898079999999</v>
      </c>
      <c r="G64" s="83">
        <v>35.1610674</v>
      </c>
      <c r="H64" s="83">
        <v>1888.4050334000001</v>
      </c>
      <c r="I64" s="81"/>
      <c r="J64" s="83">
        <v>0</v>
      </c>
      <c r="K64" s="83">
        <v>64.211663799999997</v>
      </c>
      <c r="L64" s="83">
        <v>0</v>
      </c>
      <c r="M64" s="83">
        <v>0</v>
      </c>
      <c r="N64" s="83">
        <v>48.923196400000002</v>
      </c>
      <c r="O64" s="83">
        <v>20.000035499999999</v>
      </c>
      <c r="P64" s="83">
        <v>12.000015400000001</v>
      </c>
      <c r="Q64" s="83">
        <v>145.13491109999998</v>
      </c>
      <c r="R64" s="132"/>
      <c r="S64" s="83">
        <v>0</v>
      </c>
      <c r="T64" s="83">
        <v>33.634677799999999</v>
      </c>
      <c r="U64" s="83">
        <v>0</v>
      </c>
      <c r="V64" s="83">
        <v>33.634677799999999</v>
      </c>
      <c r="W64" s="132"/>
      <c r="X64" s="33">
        <v>2067.1746223</v>
      </c>
      <c r="Z64" s="80">
        <f t="shared" si="46"/>
        <v>1.5178548444407278</v>
      </c>
      <c r="AA64" s="80">
        <f t="shared" si="47"/>
        <v>-0.40533087713672322</v>
      </c>
      <c r="AB64" s="80">
        <f t="shared" si="48"/>
        <v>0.32043099783133178</v>
      </c>
      <c r="AC64" s="80">
        <f t="shared" si="49"/>
        <v>1.0275602294098829</v>
      </c>
      <c r="AE64" s="80">
        <f t="shared" si="50"/>
        <v>-0.15567368785038382</v>
      </c>
      <c r="AF64" s="80">
        <f t="shared" si="51"/>
        <v>-0.39024707824053262</v>
      </c>
      <c r="AG64" s="80">
        <f t="shared" si="52"/>
        <v>0.97201704748995543</v>
      </c>
      <c r="AH64" s="80">
        <f t="shared" si="53"/>
        <v>-0.17036263777381688</v>
      </c>
    </row>
    <row r="65" spans="1:34">
      <c r="A65" s="26">
        <v>44012</v>
      </c>
      <c r="B65" s="83">
        <v>770.01162249999993</v>
      </c>
      <c r="C65" s="83">
        <v>356.9224643</v>
      </c>
      <c r="D65" s="81">
        <v>320.2744323</v>
      </c>
      <c r="E65" s="83">
        <v>261.70262059999999</v>
      </c>
      <c r="F65" s="83">
        <v>232.53345490000004</v>
      </c>
      <c r="G65" s="83">
        <v>38.053862500000001</v>
      </c>
      <c r="H65" s="83">
        <v>1979.4984571</v>
      </c>
      <c r="I65" s="81"/>
      <c r="J65" s="83">
        <v>100.9109119</v>
      </c>
      <c r="K65" s="83">
        <v>44.625568899999998</v>
      </c>
      <c r="L65" s="83">
        <v>103.152675</v>
      </c>
      <c r="M65" s="83">
        <v>88.597091500000005</v>
      </c>
      <c r="N65" s="83">
        <v>29.412319199999999</v>
      </c>
      <c r="O65" s="83">
        <v>20.000113800000001</v>
      </c>
      <c r="P65" s="83">
        <v>17.051642600000001</v>
      </c>
      <c r="Q65" s="83">
        <v>403.75032290000001</v>
      </c>
      <c r="R65" s="132"/>
      <c r="S65" s="83">
        <v>41.424815100000004</v>
      </c>
      <c r="T65" s="83">
        <v>19.2701435</v>
      </c>
      <c r="U65" s="83">
        <v>0</v>
      </c>
      <c r="V65" s="83">
        <v>60.694958600000007</v>
      </c>
      <c r="W65" s="132"/>
      <c r="X65" s="33">
        <v>2443.9437386</v>
      </c>
      <c r="Z65" s="80">
        <f t="shared" si="46"/>
        <v>2.2238941596471586</v>
      </c>
      <c r="AA65" s="80">
        <f t="shared" si="47"/>
        <v>3.2488723983124075</v>
      </c>
      <c r="AB65" s="80">
        <f t="shared" si="48"/>
        <v>2.79343244676891</v>
      </c>
      <c r="AC65" s="80">
        <f t="shared" si="49"/>
        <v>2.3707996820733652</v>
      </c>
      <c r="AE65" s="80">
        <f t="shared" si="50"/>
        <v>4.823828685522491E-2</v>
      </c>
      <c r="AF65" s="80">
        <f t="shared" si="51"/>
        <v>1.7818966493996085</v>
      </c>
      <c r="AG65" s="80">
        <f t="shared" si="52"/>
        <v>0.80453515746180293</v>
      </c>
      <c r="AH65" s="80">
        <f t="shared" si="53"/>
        <v>0.18226283945030031</v>
      </c>
    </row>
    <row r="66" spans="1:34">
      <c r="A66" s="26">
        <v>44043</v>
      </c>
      <c r="B66" s="83">
        <v>570.00721919999989</v>
      </c>
      <c r="C66" s="83">
        <v>162.16809409999999</v>
      </c>
      <c r="D66" s="81">
        <v>167.6602129</v>
      </c>
      <c r="E66" s="83">
        <v>304.45408780000002</v>
      </c>
      <c r="F66" s="83">
        <v>287.53895390000002</v>
      </c>
      <c r="G66" s="83">
        <v>38.580076400000003</v>
      </c>
      <c r="H66" s="83">
        <v>1530.4086442999999</v>
      </c>
      <c r="I66" s="81"/>
      <c r="J66" s="83">
        <v>53.454745099999997</v>
      </c>
      <c r="K66" s="83">
        <v>50.035625699999997</v>
      </c>
      <c r="L66" s="83">
        <v>54.5682884</v>
      </c>
      <c r="M66" s="83">
        <v>49.000106199999998</v>
      </c>
      <c r="N66" s="83">
        <v>31.5442091</v>
      </c>
      <c r="O66" s="83">
        <v>26.727449700000001</v>
      </c>
      <c r="P66" s="83">
        <v>15.6159436</v>
      </c>
      <c r="Q66" s="83">
        <v>280.94636779999996</v>
      </c>
      <c r="R66" s="132"/>
      <c r="S66" s="83">
        <v>18.931875600000001</v>
      </c>
      <c r="T66" s="83">
        <v>20.666899600000001</v>
      </c>
      <c r="U66" s="83">
        <v>0</v>
      </c>
      <c r="V66" s="83">
        <v>39.598775200000006</v>
      </c>
      <c r="W66" s="132"/>
      <c r="X66" s="33">
        <v>1850.9537872999999</v>
      </c>
      <c r="Z66" s="80">
        <f t="shared" si="46"/>
        <v>1.2706240291083146</v>
      </c>
      <c r="AA66" s="80">
        <f t="shared" si="47"/>
        <v>-0.16092991542897761</v>
      </c>
      <c r="AB66" s="80">
        <f t="shared" si="48"/>
        <v>1.4540297334853056</v>
      </c>
      <c r="AC66" s="80">
        <f t="shared" si="49"/>
        <v>0.80586071795261249</v>
      </c>
      <c r="AE66" s="80">
        <f t="shared" si="50"/>
        <v>-0.2268705040861333</v>
      </c>
      <c r="AF66" s="80">
        <f t="shared" si="51"/>
        <v>-0.30415815947326408</v>
      </c>
      <c r="AG66" s="80">
        <f t="shared" si="52"/>
        <v>-0.34757719399778941</v>
      </c>
      <c r="AH66" s="80">
        <f t="shared" si="53"/>
        <v>-0.24263649851436075</v>
      </c>
    </row>
    <row r="67" spans="1:34">
      <c r="A67" s="26">
        <v>44074</v>
      </c>
      <c r="B67" s="83">
        <v>460.01111460000004</v>
      </c>
      <c r="C67" s="83">
        <v>131.2200661</v>
      </c>
      <c r="D67" s="81">
        <v>153.09016819999999</v>
      </c>
      <c r="E67" s="83">
        <v>239.68222640000002</v>
      </c>
      <c r="F67" s="83">
        <v>226.36532549999998</v>
      </c>
      <c r="G67" s="83">
        <v>37.997082800000001</v>
      </c>
      <c r="H67" s="83">
        <v>1248.3659836000002</v>
      </c>
      <c r="I67" s="81"/>
      <c r="J67" s="83">
        <v>54.3437737</v>
      </c>
      <c r="K67" s="83">
        <v>76.548181</v>
      </c>
      <c r="L67" s="83">
        <v>55.4309291</v>
      </c>
      <c r="M67" s="83">
        <v>51.083075700000002</v>
      </c>
      <c r="N67" s="83">
        <v>60.600624699999997</v>
      </c>
      <c r="O67" s="83">
        <v>22.000228199999999</v>
      </c>
      <c r="P67" s="83">
        <v>0</v>
      </c>
      <c r="Q67" s="83">
        <v>320.0068124</v>
      </c>
      <c r="R67" s="132"/>
      <c r="S67" s="83">
        <v>27.171851700000001</v>
      </c>
      <c r="T67" s="83">
        <v>41.463586800000002</v>
      </c>
      <c r="U67" s="83">
        <v>7.6081202000000001</v>
      </c>
      <c r="V67" s="83">
        <v>76.243558700000008</v>
      </c>
      <c r="W67" s="132"/>
      <c r="X67" s="33">
        <v>1644.6163547000001</v>
      </c>
      <c r="Z67" s="80">
        <f t="shared" si="46"/>
        <v>0.52053227195807672</v>
      </c>
      <c r="AA67" s="80">
        <f t="shared" si="47"/>
        <v>1.5515638520471446</v>
      </c>
      <c r="AB67" s="80">
        <f t="shared" si="48"/>
        <v>0.9855849278137363</v>
      </c>
      <c r="AC67" s="80">
        <f t="shared" si="49"/>
        <v>0.66996576264879271</v>
      </c>
      <c r="AE67" s="80">
        <f t="shared" si="50"/>
        <v>-0.18429238605680009</v>
      </c>
      <c r="AF67" s="80">
        <f t="shared" si="51"/>
        <v>0.13903167677827533</v>
      </c>
      <c r="AG67" s="80">
        <f t="shared" si="52"/>
        <v>0.92540194273483478</v>
      </c>
      <c r="AH67" s="80">
        <f t="shared" si="53"/>
        <v>-0.11147627456490194</v>
      </c>
    </row>
    <row r="68" spans="1:34">
      <c r="A68" s="26">
        <v>44104</v>
      </c>
      <c r="B68" s="83">
        <v>515.01297309999995</v>
      </c>
      <c r="C68" s="83">
        <v>163.8734288</v>
      </c>
      <c r="D68" s="81">
        <v>191.18323619999998</v>
      </c>
      <c r="E68" s="83">
        <v>234.57263620000003</v>
      </c>
      <c r="F68" s="83">
        <v>221.53988150000001</v>
      </c>
      <c r="G68" s="83">
        <v>37.5961803</v>
      </c>
      <c r="H68" s="83">
        <v>1363.7783361000002</v>
      </c>
      <c r="I68" s="81"/>
      <c r="J68" s="83">
        <v>59.119072299999999</v>
      </c>
      <c r="K68" s="83">
        <v>52.055619499999999</v>
      </c>
      <c r="L68" s="83">
        <v>60.2560322</v>
      </c>
      <c r="M68" s="83">
        <v>56.845294299999999</v>
      </c>
      <c r="N68" s="83">
        <v>36.438927499999998</v>
      </c>
      <c r="O68" s="83">
        <v>22.000067699999999</v>
      </c>
      <c r="P68" s="83">
        <v>13.6428704</v>
      </c>
      <c r="Q68" s="83">
        <v>300.35788389999999</v>
      </c>
      <c r="R68" s="132"/>
      <c r="S68" s="83">
        <v>25.011919599999999</v>
      </c>
      <c r="T68" s="83">
        <v>23.945568699999999</v>
      </c>
      <c r="U68" s="83">
        <v>0</v>
      </c>
      <c r="V68" s="83">
        <v>48.957488299999994</v>
      </c>
      <c r="W68" s="132"/>
      <c r="X68" s="33">
        <v>1713.0937083000001</v>
      </c>
      <c r="Z68" s="80">
        <f t="shared" si="46"/>
        <v>0.84032231323247641</v>
      </c>
      <c r="AA68" s="80">
        <f t="shared" si="47"/>
        <v>-0.13105786348266357</v>
      </c>
      <c r="AB68" s="80">
        <f t="shared" si="48"/>
        <v>2.0598403413897008</v>
      </c>
      <c r="AC68" s="80">
        <f t="shared" si="49"/>
        <v>0.55352589377186967</v>
      </c>
      <c r="AE68" s="80">
        <f t="shared" si="50"/>
        <v>9.2450734813501745E-2</v>
      </c>
      <c r="AF68" s="80">
        <f t="shared" si="51"/>
        <v>-6.1401594399307258E-2</v>
      </c>
      <c r="AG68" s="80">
        <f t="shared" si="52"/>
        <v>-0.35788033592928303</v>
      </c>
      <c r="AH68" s="80">
        <f t="shared" si="53"/>
        <v>4.1637281183727115E-2</v>
      </c>
    </row>
    <row r="69" spans="1:34">
      <c r="A69" s="26">
        <v>44135</v>
      </c>
      <c r="B69" s="83">
        <v>520.00994560000004</v>
      </c>
      <c r="C69" s="83">
        <v>131.11074449999998</v>
      </c>
      <c r="D69" s="81">
        <v>152.9627107</v>
      </c>
      <c r="E69" s="83">
        <v>300.40600440000003</v>
      </c>
      <c r="F69" s="83">
        <v>283.71535019999999</v>
      </c>
      <c r="G69" s="83">
        <v>39.165267800000002</v>
      </c>
      <c r="H69" s="83">
        <v>1427.3700232000001</v>
      </c>
      <c r="I69" s="81"/>
      <c r="J69" s="83">
        <v>0</v>
      </c>
      <c r="K69" s="83">
        <v>53.4547247</v>
      </c>
      <c r="L69" s="83">
        <v>0</v>
      </c>
      <c r="M69" s="83">
        <v>0</v>
      </c>
      <c r="N69" s="83">
        <v>35.979108799999999</v>
      </c>
      <c r="O69" s="83">
        <v>0</v>
      </c>
      <c r="P69" s="83">
        <v>17.000006500000001</v>
      </c>
      <c r="Q69" s="83">
        <v>106.43383999999999</v>
      </c>
      <c r="R69" s="132"/>
      <c r="S69" s="83">
        <v>0</v>
      </c>
      <c r="T69" s="83">
        <v>23.643373499999999</v>
      </c>
      <c r="U69" s="83">
        <v>0</v>
      </c>
      <c r="V69" s="83">
        <v>23.643373499999999</v>
      </c>
      <c r="W69" s="132"/>
      <c r="X69" s="33">
        <v>1557.4472367000001</v>
      </c>
      <c r="Z69" s="80">
        <f t="shared" si="46"/>
        <v>0.56315725205917744</v>
      </c>
      <c r="AA69" s="80">
        <f t="shared" si="47"/>
        <v>-0.5325352552019027</v>
      </c>
      <c r="AB69" s="80">
        <f t="shared" si="48"/>
        <v>0.47770907049911537</v>
      </c>
      <c r="AC69" s="80">
        <f t="shared" si="49"/>
        <v>0.3463225013999629</v>
      </c>
      <c r="AE69" s="80">
        <f t="shared" si="50"/>
        <v>4.6629049176608373E-2</v>
      </c>
      <c r="AF69" s="80">
        <f t="shared" si="51"/>
        <v>-0.64564326190473609</v>
      </c>
      <c r="AG69" s="80">
        <f t="shared" si="52"/>
        <v>-0.51706318438725951</v>
      </c>
      <c r="AH69" s="80">
        <f t="shared" si="53"/>
        <v>-9.0856951284035037E-2</v>
      </c>
    </row>
    <row r="70" spans="1:34">
      <c r="A70" s="26">
        <v>44165</v>
      </c>
      <c r="B70" s="83">
        <v>460.01229009999992</v>
      </c>
      <c r="C70" s="83">
        <v>131.08228259999998</v>
      </c>
      <c r="D70" s="81">
        <v>152.92776069999999</v>
      </c>
      <c r="E70" s="83">
        <v>242.26963969999997</v>
      </c>
      <c r="F70" s="83">
        <v>228.81015740000001</v>
      </c>
      <c r="G70" s="83">
        <v>39.377361100000002</v>
      </c>
      <c r="H70" s="83">
        <v>1254.4794915999998</v>
      </c>
      <c r="I70" s="81"/>
      <c r="J70" s="83">
        <v>123.4983204</v>
      </c>
      <c r="K70" s="83">
        <v>68.806998699999994</v>
      </c>
      <c r="L70" s="83">
        <v>125.7427998</v>
      </c>
      <c r="M70" s="83">
        <v>122.391863</v>
      </c>
      <c r="N70" s="83">
        <v>52.2422732</v>
      </c>
      <c r="O70" s="83">
        <v>52.7586017</v>
      </c>
      <c r="P70" s="83">
        <v>13.6647748</v>
      </c>
      <c r="Q70" s="83">
        <v>559.10563160000004</v>
      </c>
      <c r="R70" s="132"/>
      <c r="S70" s="83">
        <v>55.0797898</v>
      </c>
      <c r="T70" s="83">
        <v>34.403465599999997</v>
      </c>
      <c r="U70" s="83">
        <v>0</v>
      </c>
      <c r="V70" s="83">
        <v>89.48325539999999</v>
      </c>
      <c r="W70" s="132"/>
      <c r="X70" s="33">
        <v>1903.0683786</v>
      </c>
      <c r="Z70" s="80">
        <f t="shared" si="46"/>
        <v>0.63956746192115799</v>
      </c>
      <c r="AA70" s="80">
        <f t="shared" si="47"/>
        <v>3.4451679754138436</v>
      </c>
      <c r="AB70" s="80">
        <f t="shared" si="48"/>
        <v>2.1962099857854551</v>
      </c>
      <c r="AC70" s="80">
        <f t="shared" si="49"/>
        <v>1.0710214153969799</v>
      </c>
      <c r="AE70" s="80">
        <f t="shared" si="50"/>
        <v>-0.12112523647680329</v>
      </c>
      <c r="AF70" s="80">
        <f t="shared" si="51"/>
        <v>4.2530814598063928</v>
      </c>
      <c r="AG70" s="80">
        <f t="shared" si="52"/>
        <v>2.7847076010536309</v>
      </c>
      <c r="AH70" s="80">
        <f t="shared" si="53"/>
        <v>0.22191515305026943</v>
      </c>
    </row>
    <row r="71" spans="1:34">
      <c r="A71" s="26">
        <v>44196</v>
      </c>
      <c r="B71" s="83">
        <v>575.03955740000004</v>
      </c>
      <c r="C71" s="83">
        <v>164.0299881</v>
      </c>
      <c r="D71" s="81">
        <v>191.3688884</v>
      </c>
      <c r="E71" s="83">
        <v>299.29765410000005</v>
      </c>
      <c r="F71" s="83">
        <v>282.67271030000001</v>
      </c>
      <c r="G71" s="83">
        <v>78.719334500000002</v>
      </c>
      <c r="H71" s="83">
        <v>1591.1281328000002</v>
      </c>
      <c r="I71" s="81"/>
      <c r="J71" s="83">
        <v>66.824414099999998</v>
      </c>
      <c r="K71" s="83">
        <v>58.385320100000001</v>
      </c>
      <c r="L71" s="83">
        <v>67.976554899999996</v>
      </c>
      <c r="M71" s="83">
        <v>67.9765151</v>
      </c>
      <c r="N71" s="83">
        <v>39.618559500000003</v>
      </c>
      <c r="O71" s="83">
        <v>24.0001052</v>
      </c>
      <c r="P71" s="83">
        <v>17.282300500000002</v>
      </c>
      <c r="Q71" s="83">
        <v>342.06376940000001</v>
      </c>
      <c r="R71" s="132"/>
      <c r="S71" s="83">
        <v>27.651539799999998</v>
      </c>
      <c r="T71" s="83">
        <v>25.022244199999999</v>
      </c>
      <c r="U71" s="83">
        <v>0</v>
      </c>
      <c r="V71" s="83">
        <v>52.673783999999998</v>
      </c>
      <c r="W71" s="132"/>
      <c r="X71" s="33">
        <v>1985.8656862000003</v>
      </c>
      <c r="Z71" s="80">
        <f t="shared" si="46"/>
        <v>1.1872105557800539</v>
      </c>
      <c r="AA71" s="80">
        <f t="shared" si="47"/>
        <v>6.0201756200806145E-5</v>
      </c>
      <c r="AB71" s="80">
        <f t="shared" si="48"/>
        <v>2.2921102037316072</v>
      </c>
      <c r="AC71" s="80">
        <f t="shared" si="49"/>
        <v>0.82942715920668686</v>
      </c>
      <c r="AE71" s="80">
        <f t="shared" si="50"/>
        <v>0.26835722979466881</v>
      </c>
      <c r="AF71" s="80">
        <f t="shared" si="51"/>
        <v>-0.38819473447063735</v>
      </c>
      <c r="AG71" s="80">
        <f t="shared" si="52"/>
        <v>-0.41135597085127951</v>
      </c>
      <c r="AH71" s="80">
        <f t="shared" si="53"/>
        <v>4.3507268856471937E-2</v>
      </c>
    </row>
    <row r="72" spans="1:34">
      <c r="A72" s="26">
        <v>44227</v>
      </c>
      <c r="B72" s="81">
        <v>460.01182769999997</v>
      </c>
      <c r="C72" s="81">
        <v>131.0917709</v>
      </c>
      <c r="D72" s="81">
        <v>152.94391489999998</v>
      </c>
      <c r="E72" s="81">
        <v>244.4975283</v>
      </c>
      <c r="F72" s="81">
        <v>230.9119465</v>
      </c>
      <c r="G72" s="81">
        <v>38.636188799999999</v>
      </c>
      <c r="H72" s="81">
        <v>1258.0931770999998</v>
      </c>
      <c r="I72" s="81"/>
      <c r="J72" s="34">
        <v>0</v>
      </c>
      <c r="K72" s="34">
        <v>63.830661800000001</v>
      </c>
      <c r="L72" s="34">
        <v>0</v>
      </c>
      <c r="M72" s="34">
        <v>0</v>
      </c>
      <c r="N72" s="34">
        <v>41.819991000000002</v>
      </c>
      <c r="O72" s="34">
        <v>0</v>
      </c>
      <c r="P72" s="34">
        <v>15.0000415</v>
      </c>
      <c r="Q72" s="81">
        <v>120.6506943</v>
      </c>
      <c r="R72" s="132"/>
      <c r="S72" s="83">
        <v>0</v>
      </c>
      <c r="T72" s="34">
        <v>26.412625299999998</v>
      </c>
      <c r="U72" s="34">
        <v>0</v>
      </c>
      <c r="V72" s="34">
        <v>26.412625299999998</v>
      </c>
      <c r="W72" s="132"/>
      <c r="X72" s="33">
        <v>1405.1564966999997</v>
      </c>
      <c r="Z72" s="80">
        <f t="shared" ref="Z72" si="54">H72/H60-1</f>
        <v>0.65836076472571681</v>
      </c>
      <c r="AA72" s="80">
        <f t="shared" ref="AA72" si="55">Q72/Q60-1</f>
        <v>-0.46653274190818372</v>
      </c>
      <c r="AB72" s="80">
        <f t="shared" ref="AB72" si="56">V72/V60-1</f>
        <v>0.59960703481458766</v>
      </c>
      <c r="AC72" s="80">
        <f t="shared" ref="AC72" si="57">X72/X60-1</f>
        <v>0.40331561408627459</v>
      </c>
      <c r="AE72" s="80">
        <f t="shared" ref="AE72" si="58">H72/H71-1</f>
        <v>-0.20930743969308085</v>
      </c>
      <c r="AF72" s="80">
        <f t="shared" ref="AF72" si="59">Q72/Q71-1</f>
        <v>-0.64728595924780796</v>
      </c>
      <c r="AG72" s="80">
        <f t="shared" ref="AG72" si="60">V72/V71-1</f>
        <v>-0.49856222024983055</v>
      </c>
      <c r="AH72" s="80">
        <f t="shared" ref="AH72" si="61">X72/X71-1</f>
        <v>-0.29242118111784332</v>
      </c>
    </row>
    <row r="73" spans="1:34">
      <c r="A73" s="26">
        <v>44255</v>
      </c>
      <c r="B73" s="81">
        <v>375.01092189999997</v>
      </c>
      <c r="C73" s="81">
        <v>131.0914606</v>
      </c>
      <c r="D73" s="81">
        <v>152.93980340000002</v>
      </c>
      <c r="E73" s="81">
        <v>242.48687980000003</v>
      </c>
      <c r="F73" s="81">
        <v>229.01675209999999</v>
      </c>
      <c r="G73" s="81">
        <v>37.772353299999999</v>
      </c>
      <c r="H73" s="81">
        <v>1168.3181711000002</v>
      </c>
      <c r="I73" s="81"/>
      <c r="J73" s="34">
        <v>68.109489600000003</v>
      </c>
      <c r="K73" s="34">
        <v>79.041210599999999</v>
      </c>
      <c r="L73" s="34">
        <v>69.244750400000001</v>
      </c>
      <c r="M73" s="34">
        <v>70.379843399999999</v>
      </c>
      <c r="N73" s="34">
        <v>55.873973800000002</v>
      </c>
      <c r="O73" s="34">
        <v>57.784940500000005</v>
      </c>
      <c r="P73" s="34">
        <v>0</v>
      </c>
      <c r="Q73" s="81">
        <v>400.43420830000002</v>
      </c>
      <c r="R73" s="132"/>
      <c r="S73" s="83">
        <v>27.243816899999999</v>
      </c>
      <c r="T73" s="34">
        <v>36.795047400000001</v>
      </c>
      <c r="U73" s="34">
        <v>9.0000198999999999</v>
      </c>
      <c r="V73" s="34">
        <v>73.038884199999998</v>
      </c>
      <c r="W73" s="132"/>
      <c r="X73" s="105">
        <v>1641.7912636000003</v>
      </c>
      <c r="Z73" s="80">
        <f t="shared" ref="Z73" si="62">H73/H61-1</f>
        <v>0.40595609937230215</v>
      </c>
      <c r="AA73" s="80">
        <f t="shared" ref="AA73" si="63">Q73/Q61-1</f>
        <v>2.5782606911958541</v>
      </c>
      <c r="AB73" s="80">
        <f t="shared" ref="AB73" si="64">V73/V61-1</f>
        <v>1.0603424045195617</v>
      </c>
      <c r="AC73" s="80">
        <f t="shared" ref="AC73" si="65">X73/X61-1</f>
        <v>0.6781482094671758</v>
      </c>
      <c r="AE73" s="80">
        <f t="shared" ref="AE73" si="66">H73/H72-1</f>
        <v>-7.1357994490469978E-2</v>
      </c>
      <c r="AF73" s="80">
        <f t="shared" ref="AF73" si="67">Q73/Q72-1</f>
        <v>2.3189548607512656</v>
      </c>
      <c r="AG73" s="80">
        <f t="shared" ref="AG73" si="68">V73/V72-1</f>
        <v>1.7653019482315528</v>
      </c>
      <c r="AH73" s="80">
        <f t="shared" ref="AH73" si="69">X73/X72-1</f>
        <v>0.16840456380177993</v>
      </c>
    </row>
    <row r="74" spans="1:34">
      <c r="A74" s="26">
        <v>44286</v>
      </c>
      <c r="B74" s="81">
        <v>295.00362770000004</v>
      </c>
      <c r="C74" s="81">
        <v>183.95818369999998</v>
      </c>
      <c r="D74" s="81">
        <v>200.3193177</v>
      </c>
      <c r="E74" s="81">
        <v>241.3711362</v>
      </c>
      <c r="F74" s="81">
        <v>228.31475649999999</v>
      </c>
      <c r="G74" s="81">
        <v>35.2106262</v>
      </c>
      <c r="H74" s="81">
        <v>1184.1776480000001</v>
      </c>
      <c r="I74" s="81"/>
      <c r="J74" s="34">
        <v>143.7723431</v>
      </c>
      <c r="K74" s="34">
        <v>61.5951108</v>
      </c>
      <c r="L74" s="34">
        <v>146.16834069999999</v>
      </c>
      <c r="M74" s="34">
        <v>148.5645859</v>
      </c>
      <c r="N74" s="34">
        <v>40.355061499999998</v>
      </c>
      <c r="O74" s="34">
        <v>26.000046399999999</v>
      </c>
      <c r="P74" s="34">
        <v>15.334433799999999</v>
      </c>
      <c r="Q74" s="81">
        <v>581.78992219999986</v>
      </c>
      <c r="R74" s="132"/>
      <c r="S74" s="83">
        <v>61.158752200000002</v>
      </c>
      <c r="T74" s="34">
        <v>25.4874014</v>
      </c>
      <c r="U74" s="34">
        <v>0</v>
      </c>
      <c r="V74" s="34">
        <v>86.646153600000005</v>
      </c>
      <c r="W74" s="132"/>
      <c r="X74" s="33">
        <v>1852.6137237999999</v>
      </c>
      <c r="Z74" s="80">
        <f t="shared" ref="Z74" si="70">H74/H62-1</f>
        <v>0.25174691902538338</v>
      </c>
      <c r="AA74" s="80">
        <f t="shared" ref="AA74" si="71">Q74/Q62-1</f>
        <v>0.65307451060134936</v>
      </c>
      <c r="AB74" s="80">
        <f t="shared" ref="AB74" si="72">V74/V62-1</f>
        <v>4.4101823039510784</v>
      </c>
      <c r="AC74" s="80">
        <f t="shared" ref="AC74" si="73">X74/X62-1</f>
        <v>0.4099258223428055</v>
      </c>
      <c r="AE74" s="80">
        <f t="shared" ref="AE74" si="74">H74/H73-1</f>
        <v>1.3574621445002322E-2</v>
      </c>
      <c r="AF74" s="80">
        <f t="shared" ref="AF74" si="75">Q74/Q73-1</f>
        <v>0.45289765494792733</v>
      </c>
      <c r="AG74" s="80">
        <f t="shared" ref="AG74" si="76">V74/V73-1</f>
        <v>0.18630171516229166</v>
      </c>
      <c r="AH74" s="80">
        <f t="shared" ref="AH74" si="77">X74/X73-1</f>
        <v>0.12841002682504432</v>
      </c>
    </row>
    <row r="75" spans="1:34">
      <c r="A75" s="26">
        <v>44316</v>
      </c>
      <c r="B75" s="81">
        <v>340.0105504</v>
      </c>
      <c r="C75" s="81">
        <v>172.23846429999998</v>
      </c>
      <c r="D75" s="81">
        <v>172.24147379999999</v>
      </c>
      <c r="E75" s="81">
        <v>318.51194610000005</v>
      </c>
      <c r="F75" s="81">
        <v>301.74904609999999</v>
      </c>
      <c r="G75" s="81">
        <v>38.010243699999997</v>
      </c>
      <c r="H75" s="81">
        <v>1342.7617244</v>
      </c>
      <c r="I75" s="81"/>
      <c r="J75" s="34">
        <v>71.458424100000002</v>
      </c>
      <c r="K75" s="34">
        <v>66.904057600000002</v>
      </c>
      <c r="L75" s="34">
        <v>72.649342300000001</v>
      </c>
      <c r="M75" s="34">
        <v>73.840305799999996</v>
      </c>
      <c r="N75" s="34">
        <v>43.833656699999999</v>
      </c>
      <c r="O75" s="34">
        <v>33.347241699999998</v>
      </c>
      <c r="P75" s="34">
        <v>21.437543399999999</v>
      </c>
      <c r="Q75" s="81">
        <v>383.47057159999997</v>
      </c>
      <c r="R75" s="132"/>
      <c r="S75" s="83">
        <v>28.5833446</v>
      </c>
      <c r="T75" s="34">
        <v>27.684435400000002</v>
      </c>
      <c r="U75" s="34">
        <v>0</v>
      </c>
      <c r="V75" s="34">
        <v>56.267780000000002</v>
      </c>
      <c r="W75" s="132"/>
      <c r="X75" s="33">
        <v>1782.500076</v>
      </c>
      <c r="Z75" s="80">
        <f t="shared" ref="Z75" si="78">H75/H63-1</f>
        <v>-0.39963671203678375</v>
      </c>
      <c r="AA75" s="80">
        <f t="shared" ref="AA75" si="79">Q75/Q63-1</f>
        <v>0.61106862346004531</v>
      </c>
      <c r="AB75" s="80">
        <f t="shared" ref="AB75" si="80">V75/V63-1</f>
        <v>2.2990065207169716</v>
      </c>
      <c r="AC75" s="80">
        <f t="shared" ref="AC75" si="81">X75/X63-1</f>
        <v>-0.2846135758114029</v>
      </c>
      <c r="AE75" s="80">
        <f t="shared" ref="AE75" si="82">H75/H74-1</f>
        <v>0.13391916041299901</v>
      </c>
      <c r="AF75" s="80">
        <f t="shared" ref="AF75" si="83">Q75/Q74-1</f>
        <v>-0.34087794070077471</v>
      </c>
      <c r="AG75" s="80">
        <f t="shared" ref="AG75" si="84">V75/V74-1</f>
        <v>-0.35060267926307576</v>
      </c>
      <c r="AH75" s="80">
        <f t="shared" ref="AH75" si="85">X75/X74-1</f>
        <v>-3.7845799639325661E-2</v>
      </c>
    </row>
    <row r="76" spans="1:34">
      <c r="A76" s="26">
        <v>44347</v>
      </c>
      <c r="B76" s="81">
        <v>300.01099260000001</v>
      </c>
      <c r="C76" s="81">
        <v>172.37497969999998</v>
      </c>
      <c r="D76" s="81">
        <v>172.3682134</v>
      </c>
      <c r="E76" s="81">
        <v>254.29336550000002</v>
      </c>
      <c r="F76" s="81">
        <v>240.90492669999998</v>
      </c>
      <c r="G76" s="81">
        <v>38.2601461</v>
      </c>
      <c r="H76" s="81">
        <v>1178.212624</v>
      </c>
      <c r="I76" s="81"/>
      <c r="J76" s="34">
        <v>0</v>
      </c>
      <c r="K76" s="34">
        <v>88.7693139</v>
      </c>
      <c r="L76" s="34">
        <v>0</v>
      </c>
      <c r="M76" s="34">
        <v>0</v>
      </c>
      <c r="N76" s="34">
        <v>62.750698</v>
      </c>
      <c r="O76" s="34">
        <v>26.0001435</v>
      </c>
      <c r="P76" s="34">
        <v>13.000023000000001</v>
      </c>
      <c r="Q76" s="81">
        <v>190.52017839999999</v>
      </c>
      <c r="R76" s="132"/>
      <c r="S76" s="83">
        <v>0</v>
      </c>
      <c r="T76" s="34">
        <v>41.323641799999997</v>
      </c>
      <c r="U76" s="34">
        <v>0</v>
      </c>
      <c r="V76" s="34">
        <v>41.323641799999997</v>
      </c>
      <c r="W76" s="132"/>
      <c r="X76" s="33">
        <v>1410.0564442</v>
      </c>
      <c r="Z76" s="80">
        <f t="shared" ref="Z76" si="86">H76/H64-1</f>
        <v>-0.37608055307993227</v>
      </c>
      <c r="AA76" s="80">
        <f t="shared" ref="AA76" si="87">Q76/Q64-1</f>
        <v>0.31271089055016499</v>
      </c>
      <c r="AB76" s="80">
        <f t="shared" ref="AB76" si="88">V76/V64-1</f>
        <v>0.22860227904427854</v>
      </c>
      <c r="AC76" s="80">
        <f t="shared" ref="AC76" si="89">X76/X64-1</f>
        <v>-0.31788227806747682</v>
      </c>
      <c r="AE76" s="80">
        <f t="shared" ref="AE76" si="90">H76/H75-1</f>
        <v>-0.12254527174099128</v>
      </c>
      <c r="AF76" s="80">
        <f t="shared" ref="AF76" si="91">Q76/Q75-1</f>
        <v>-0.50316871095200355</v>
      </c>
      <c r="AG76" s="80">
        <f t="shared" ref="AG76" si="92">V76/V75-1</f>
        <v>-0.26558961807272308</v>
      </c>
      <c r="AH76" s="80">
        <f t="shared" ref="AH76" si="93">X76/X75-1</f>
        <v>-0.20894452506042982</v>
      </c>
    </row>
    <row r="77" spans="1:34">
      <c r="A77" s="26">
        <v>44377</v>
      </c>
      <c r="B77" s="81">
        <v>335.01051010000003</v>
      </c>
      <c r="C77" s="81">
        <v>215.54305220000001</v>
      </c>
      <c r="D77" s="81">
        <v>215.5397907</v>
      </c>
      <c r="E77" s="81">
        <v>248.11492249999998</v>
      </c>
      <c r="F77" s="81">
        <v>235.0550715</v>
      </c>
      <c r="G77" s="81">
        <v>37.3319154</v>
      </c>
      <c r="H77" s="81">
        <v>1286.5952624000001</v>
      </c>
      <c r="I77" s="81"/>
      <c r="J77" s="34">
        <v>140.75366350000002</v>
      </c>
      <c r="K77" s="34">
        <v>63.332231399999998</v>
      </c>
      <c r="L77" s="34">
        <v>143.09943850000002</v>
      </c>
      <c r="M77" s="34">
        <v>145.44534849999999</v>
      </c>
      <c r="N77" s="34">
        <v>41.493489400000001</v>
      </c>
      <c r="O77" s="34">
        <v>26.000348200000001</v>
      </c>
      <c r="P77" s="34">
        <v>18.4288226</v>
      </c>
      <c r="Q77" s="81">
        <v>578.55334210000001</v>
      </c>
      <c r="R77" s="132"/>
      <c r="S77" s="83">
        <v>59.883736799999994</v>
      </c>
      <c r="T77" s="34">
        <v>26.206402700000002</v>
      </c>
      <c r="U77" s="34">
        <v>0</v>
      </c>
      <c r="V77" s="34">
        <v>86.090139499999992</v>
      </c>
      <c r="W77" s="132"/>
      <c r="X77" s="33">
        <v>1951.2387440000002</v>
      </c>
      <c r="Z77" s="80">
        <f t="shared" ref="Z77" si="94">H77/H65-1</f>
        <v>-0.35003977508278294</v>
      </c>
      <c r="AA77" s="80">
        <f t="shared" ref="AA77" si="95">Q77/Q65-1</f>
        <v>0.43294830811391027</v>
      </c>
      <c r="AB77" s="80">
        <f t="shared" ref="AB77" si="96">V77/V65-1</f>
        <v>0.41840675874519806</v>
      </c>
      <c r="AC77" s="80">
        <f t="shared" ref="AC77" si="97">X77/X65-1</f>
        <v>-0.20160242922868721</v>
      </c>
      <c r="AE77" s="80">
        <f t="shared" ref="AE77" si="98">H77/H76-1</f>
        <v>9.1989031684318601E-2</v>
      </c>
      <c r="AF77" s="80">
        <f t="shared" ref="AF77" si="99">Q77/Q76-1</f>
        <v>2.0367037599834625</v>
      </c>
      <c r="AG77" s="80">
        <f t="shared" ref="AG77" si="100">V77/V76-1</f>
        <v>1.0833144357572086</v>
      </c>
      <c r="AH77" s="80">
        <f t="shared" ref="AH77" si="101">X77/X76-1</f>
        <v>0.38380186979468167</v>
      </c>
    </row>
    <row r="78" spans="1:34">
      <c r="A78" s="26">
        <v>44408</v>
      </c>
      <c r="B78" s="81">
        <v>300.01336329999998</v>
      </c>
      <c r="C78" s="81">
        <v>172.71636960000004</v>
      </c>
      <c r="D78" s="81">
        <v>161.92896139999999</v>
      </c>
      <c r="E78" s="81">
        <v>311.69088959999999</v>
      </c>
      <c r="F78" s="81">
        <v>294.74965889999999</v>
      </c>
      <c r="G78" s="81">
        <v>38.166459799999998</v>
      </c>
      <c r="H78" s="81">
        <v>1279.2657025999999</v>
      </c>
      <c r="I78" s="81"/>
      <c r="J78" s="34">
        <v>0</v>
      </c>
      <c r="K78" s="34">
        <v>67.548183300000005</v>
      </c>
      <c r="L78" s="34">
        <v>0</v>
      </c>
      <c r="M78" s="34">
        <v>0</v>
      </c>
      <c r="N78" s="34">
        <v>44.255708800000001</v>
      </c>
      <c r="O78" s="34">
        <v>0</v>
      </c>
      <c r="P78" s="34">
        <v>16.000086599999999</v>
      </c>
      <c r="Q78" s="81">
        <v>127.80397870000002</v>
      </c>
      <c r="R78" s="132"/>
      <c r="S78" s="83">
        <v>0</v>
      </c>
      <c r="T78" s="34">
        <v>27.950949999999999</v>
      </c>
      <c r="U78" s="34">
        <v>0</v>
      </c>
      <c r="V78" s="34">
        <v>27.950949999999999</v>
      </c>
      <c r="W78" s="132"/>
      <c r="X78" s="33">
        <v>1435.0206312999999</v>
      </c>
      <c r="Z78" s="80">
        <f t="shared" ref="Z78" si="102">H78/H66-1</f>
        <v>-0.16410188392190583</v>
      </c>
      <c r="AA78" s="80">
        <f t="shared" ref="AA78" si="103">Q78/Q66-1</f>
        <v>-0.54509474637173061</v>
      </c>
      <c r="AB78" s="80">
        <f t="shared" ref="AB78" si="104">V78/V66-1</f>
        <v>-0.2941460977308209</v>
      </c>
      <c r="AC78" s="80">
        <f t="shared" ref="AC78" si="105">X78/X66-1</f>
        <v>-0.22471287984273491</v>
      </c>
      <c r="AE78" s="80">
        <f t="shared" ref="AE78" si="106">H78/H77-1</f>
        <v>-5.6968652179922863E-3</v>
      </c>
      <c r="AF78" s="80">
        <f t="shared" ref="AF78" si="107">Q78/Q77-1</f>
        <v>-0.77909732880272653</v>
      </c>
      <c r="AG78" s="80">
        <f t="shared" ref="AG78" si="108">V78/V77-1</f>
        <v>-0.67532925184771009</v>
      </c>
      <c r="AH78" s="80">
        <f t="shared" ref="AH78" si="109">X78/X77-1</f>
        <v>-0.26455917518415173</v>
      </c>
    </row>
    <row r="79" spans="1:34">
      <c r="A79" s="26">
        <v>44439</v>
      </c>
      <c r="B79" s="81">
        <v>300.01083769999997</v>
      </c>
      <c r="C79" s="81">
        <v>201.6529319</v>
      </c>
      <c r="D79" s="81">
        <v>179.9158496</v>
      </c>
      <c r="E79" s="81">
        <v>236.48599000000002</v>
      </c>
      <c r="F79" s="81">
        <v>222.9740951</v>
      </c>
      <c r="G79" s="81">
        <v>37.8471397</v>
      </c>
      <c r="H79" s="81">
        <v>1178.8868440000001</v>
      </c>
      <c r="I79" s="81"/>
      <c r="J79" s="34">
        <v>133.284448</v>
      </c>
      <c r="K79" s="34">
        <v>83.876214399999995</v>
      </c>
      <c r="L79" s="34">
        <v>135.50580730000001</v>
      </c>
      <c r="M79" s="34">
        <v>137.7271667</v>
      </c>
      <c r="N79" s="34">
        <v>59.291870299999999</v>
      </c>
      <c r="O79" s="34">
        <v>56.682212200000002</v>
      </c>
      <c r="P79" s="34">
        <v>0</v>
      </c>
      <c r="Q79" s="81">
        <v>606.3677189</v>
      </c>
      <c r="R79" s="132"/>
      <c r="S79" s="83">
        <v>56.690704400000001</v>
      </c>
      <c r="T79" s="34">
        <v>39.045825200000003</v>
      </c>
      <c r="U79" s="34">
        <v>9.0051351000000004</v>
      </c>
      <c r="V79" s="34">
        <v>104.74166470000002</v>
      </c>
      <c r="W79" s="132"/>
      <c r="X79" s="33">
        <v>1889.9962276000001</v>
      </c>
      <c r="Z79" s="80">
        <f t="shared" ref="Z79" si="110">H79/H67-1</f>
        <v>-5.5656066019708628E-2</v>
      </c>
      <c r="AA79" s="80">
        <f t="shared" ref="AA79" si="111">Q79/Q67-1</f>
        <v>0.89485878238759642</v>
      </c>
      <c r="AB79" s="80">
        <f t="shared" ref="AB79" si="112">V79/V67-1</f>
        <v>0.37377722768861266</v>
      </c>
      <c r="AC79" s="80">
        <f t="shared" ref="AC79" si="113">X79/X67-1</f>
        <v>0.14920189270813888</v>
      </c>
      <c r="AE79" s="80">
        <f t="shared" ref="AE79" si="114">H79/H78-1</f>
        <v>-7.8465996857406739E-2</v>
      </c>
      <c r="AF79" s="80">
        <f t="shared" ref="AF79" si="115">Q79/Q78-1</f>
        <v>3.7445136299187833</v>
      </c>
      <c r="AG79" s="80">
        <f t="shared" ref="AG79" si="116">V79/V78-1</f>
        <v>2.7473382729388454</v>
      </c>
      <c r="AH79" s="80">
        <f t="shared" ref="AH79" si="117">X79/X78-1</f>
        <v>0.31705160635065788</v>
      </c>
    </row>
    <row r="80" spans="1:34">
      <c r="A80" s="26">
        <v>44469</v>
      </c>
      <c r="B80" s="81">
        <v>210.00660820000002</v>
      </c>
      <c r="C80" s="81">
        <v>79.218846100000007</v>
      </c>
      <c r="D80" s="81">
        <v>130.7781511</v>
      </c>
      <c r="E80" s="81">
        <v>264.05221170000004</v>
      </c>
      <c r="F80" s="81">
        <v>253.98866830000003</v>
      </c>
      <c r="G80" s="81">
        <v>37.419840200000003</v>
      </c>
      <c r="H80" s="81">
        <v>975.46432559999994</v>
      </c>
      <c r="I80" s="81"/>
      <c r="J80" s="34">
        <v>67.226031500000005</v>
      </c>
      <c r="K80" s="34">
        <v>64.176071300000004</v>
      </c>
      <c r="L80" s="34">
        <v>68.346508900000003</v>
      </c>
      <c r="M80" s="34">
        <v>69.466897599999996</v>
      </c>
      <c r="N80" s="34">
        <v>42.0463697</v>
      </c>
      <c r="O80" s="34">
        <v>26.000034599999999</v>
      </c>
      <c r="P80" s="34">
        <v>15.686082900000001</v>
      </c>
      <c r="Q80" s="81">
        <v>352.94799649999999</v>
      </c>
      <c r="R80" s="132"/>
      <c r="S80" s="83">
        <v>26.8904189</v>
      </c>
      <c r="T80" s="34">
        <v>26.555612</v>
      </c>
      <c r="U80" s="34">
        <v>0</v>
      </c>
      <c r="V80" s="34">
        <v>53.446030899999997</v>
      </c>
      <c r="W80" s="132"/>
      <c r="X80" s="33">
        <v>1381.8583530000001</v>
      </c>
      <c r="Z80" s="80">
        <f t="shared" ref="Z80" si="118">H80/H68-1</f>
        <v>-0.28473396315303168</v>
      </c>
      <c r="AA80" s="80">
        <f t="shared" ref="AA80" si="119">Q80/Q68-1</f>
        <v>0.17509150056973088</v>
      </c>
      <c r="AB80" s="80">
        <f t="shared" ref="AB80" si="120">V80/V68-1</f>
        <v>9.1682452590199581E-2</v>
      </c>
      <c r="AC80" s="80">
        <f t="shared" ref="AC80" si="121">X80/X68-1</f>
        <v>-0.19335507082604586</v>
      </c>
      <c r="AE80" s="80">
        <f t="shared" ref="AE80" si="122">H80/H79-1</f>
        <v>-0.17255474470287679</v>
      </c>
      <c r="AF80" s="80">
        <f t="shared" ref="AF80" si="123">Q80/Q79-1</f>
        <v>-0.4179307613204144</v>
      </c>
      <c r="AG80" s="80">
        <f t="shared" ref="AG80" si="124">V80/V79-1</f>
        <v>-0.48973475786278975</v>
      </c>
      <c r="AH80" s="80">
        <f t="shared" ref="AH80" si="125">X80/X79-1</f>
        <v>-0.26885655493887184</v>
      </c>
    </row>
    <row r="81" spans="1:34">
      <c r="A81" s="26">
        <v>44500</v>
      </c>
      <c r="B81" s="81">
        <v>420.0107625</v>
      </c>
      <c r="C81" s="81">
        <v>114.29901459999999</v>
      </c>
      <c r="D81" s="81">
        <v>111.8935025</v>
      </c>
      <c r="E81" s="81">
        <v>212.85689589999998</v>
      </c>
      <c r="F81" s="81">
        <v>202.68416119999998</v>
      </c>
      <c r="G81" s="81">
        <v>39.631828400000003</v>
      </c>
      <c r="H81" s="81">
        <v>1101.3761651</v>
      </c>
      <c r="I81" s="81"/>
      <c r="J81" s="34">
        <v>0</v>
      </c>
      <c r="K81" s="34">
        <v>62.364041499999999</v>
      </c>
      <c r="L81" s="34">
        <v>0</v>
      </c>
      <c r="M81" s="34">
        <v>0</v>
      </c>
      <c r="N81" s="34">
        <v>40.8591908</v>
      </c>
      <c r="O81" s="34">
        <v>0</v>
      </c>
      <c r="P81" s="34">
        <v>19.000103200000002</v>
      </c>
      <c r="Q81" s="81">
        <v>122.2233355</v>
      </c>
      <c r="R81" s="132"/>
      <c r="S81" s="83">
        <v>0</v>
      </c>
      <c r="T81" s="34">
        <v>25.805823</v>
      </c>
      <c r="U81" s="34">
        <v>0</v>
      </c>
      <c r="V81" s="34">
        <v>25.805823</v>
      </c>
      <c r="W81" s="132"/>
      <c r="X81" s="33">
        <v>1249.4053236</v>
      </c>
      <c r="Z81" s="80">
        <f t="shared" ref="Z81" si="126">H81/H69-1</f>
        <v>-0.22838777107645802</v>
      </c>
      <c r="AA81" s="80">
        <f t="shared" ref="AA81" si="127">Q81/Q69-1</f>
        <v>0.1483503319996724</v>
      </c>
      <c r="AB81" s="80">
        <f t="shared" ref="AB81" si="128">V81/V69-1</f>
        <v>9.1461123346040285E-2</v>
      </c>
      <c r="AC81" s="80">
        <f t="shared" ref="AC81" si="129">X81/X69-1</f>
        <v>-0.19778641988071155</v>
      </c>
      <c r="AE81" s="80">
        <f t="shared" ref="AE81" si="130">H81/H80-1</f>
        <v>0.12907887679290853</v>
      </c>
      <c r="AF81" s="80">
        <f t="shared" ref="AF81" si="131">Q81/Q80-1</f>
        <v>-0.65370724097593791</v>
      </c>
      <c r="AG81" s="80">
        <f t="shared" ref="AG81" si="132">V81/V80-1</f>
        <v>-0.51716109568016577</v>
      </c>
      <c r="AH81" s="80">
        <f t="shared" ref="AH81" si="133">X81/X80-1</f>
        <v>-9.5851379493741895E-2</v>
      </c>
    </row>
    <row r="82" spans="1:34">
      <c r="A82" s="26">
        <v>44530</v>
      </c>
      <c r="B82" s="81"/>
      <c r="C82" s="81"/>
      <c r="D82" s="81"/>
      <c r="E82" s="81"/>
      <c r="F82" s="81"/>
      <c r="G82" s="81"/>
      <c r="H82" s="81"/>
      <c r="I82" s="81"/>
      <c r="J82" s="34"/>
      <c r="K82" s="34"/>
      <c r="L82" s="34"/>
      <c r="M82" s="34"/>
      <c r="N82" s="34"/>
      <c r="O82" s="34"/>
      <c r="P82" s="34"/>
      <c r="Q82" s="81"/>
      <c r="R82" s="132"/>
      <c r="S82" s="83"/>
      <c r="T82" s="34"/>
      <c r="U82" s="34"/>
      <c r="V82" s="34"/>
      <c r="W82" s="132"/>
      <c r="X82" s="33"/>
    </row>
    <row r="83" spans="1:34">
      <c r="A83" s="26">
        <v>44561</v>
      </c>
      <c r="B83" s="81"/>
      <c r="C83" s="81"/>
      <c r="D83" s="81"/>
      <c r="E83" s="81"/>
      <c r="F83" s="81"/>
      <c r="G83" s="81"/>
      <c r="H83" s="81"/>
      <c r="I83" s="81"/>
      <c r="J83" s="34"/>
      <c r="K83" s="34"/>
      <c r="L83" s="34"/>
      <c r="M83" s="34"/>
      <c r="N83" s="34"/>
      <c r="O83" s="34"/>
      <c r="P83" s="34"/>
      <c r="Q83" s="81"/>
      <c r="R83" s="132"/>
      <c r="S83" s="83"/>
      <c r="T83" s="34"/>
      <c r="U83" s="34"/>
      <c r="V83" s="34"/>
      <c r="W83" s="132"/>
      <c r="X83" s="33"/>
    </row>
    <row r="84" spans="1:34">
      <c r="B84" s="65"/>
      <c r="C84" s="65"/>
      <c r="D84" s="65"/>
      <c r="E84" s="65"/>
      <c r="F84" s="65"/>
      <c r="G84" s="65"/>
      <c r="H84" s="65"/>
      <c r="I84" s="65"/>
      <c r="J84" s="66"/>
      <c r="K84" s="66"/>
      <c r="L84" s="66"/>
      <c r="M84" s="66"/>
      <c r="N84" s="66"/>
      <c r="O84" s="66"/>
      <c r="P84" s="66"/>
      <c r="Q84" s="65"/>
      <c r="R84" s="65"/>
      <c r="S84" s="67"/>
      <c r="T84" s="66"/>
      <c r="U84" s="66"/>
      <c r="V84" s="66"/>
      <c r="W84" s="65"/>
      <c r="X84" s="68"/>
    </row>
    <row r="85" spans="1:34">
      <c r="B85" s="65"/>
      <c r="C85" s="65"/>
      <c r="D85" s="65"/>
      <c r="E85" s="65"/>
      <c r="F85" s="65"/>
      <c r="G85" s="65"/>
      <c r="H85" s="65"/>
      <c r="I85" s="65"/>
      <c r="J85" s="66"/>
      <c r="K85" s="66"/>
      <c r="L85" s="66"/>
      <c r="M85" s="66"/>
      <c r="N85" s="66"/>
      <c r="O85" s="66"/>
      <c r="P85" s="66"/>
      <c r="Q85" s="65"/>
      <c r="R85" s="65"/>
      <c r="S85" s="67"/>
      <c r="T85" s="66"/>
      <c r="U85" s="66"/>
      <c r="V85" s="66"/>
      <c r="W85" s="65"/>
      <c r="X85" s="68"/>
    </row>
    <row r="86" spans="1:34">
      <c r="B86" s="65"/>
      <c r="C86" s="65"/>
      <c r="D86" s="65"/>
      <c r="E86" s="65"/>
      <c r="F86" s="65"/>
      <c r="G86" s="65"/>
      <c r="H86" s="65"/>
      <c r="I86" s="65"/>
      <c r="J86" s="66"/>
      <c r="K86" s="66"/>
      <c r="L86" s="66"/>
      <c r="M86" s="66"/>
      <c r="N86" s="66"/>
      <c r="O86" s="66"/>
      <c r="P86" s="66"/>
      <c r="Q86" s="65"/>
      <c r="R86" s="65"/>
      <c r="S86" s="67"/>
      <c r="T86" s="66"/>
      <c r="U86" s="66"/>
      <c r="V86" s="66"/>
      <c r="W86" s="65"/>
      <c r="X86" s="68"/>
    </row>
    <row r="87" spans="1:34">
      <c r="B87" s="65"/>
      <c r="C87" s="65"/>
      <c r="D87" s="65"/>
      <c r="E87" s="65"/>
      <c r="F87" s="65"/>
      <c r="G87" s="65"/>
      <c r="H87" s="65"/>
      <c r="I87" s="65"/>
      <c r="J87" s="66"/>
      <c r="K87" s="66"/>
      <c r="L87" s="66"/>
      <c r="M87" s="66"/>
      <c r="N87" s="66"/>
      <c r="O87" s="66"/>
      <c r="P87" s="66"/>
      <c r="Q87" s="65"/>
      <c r="R87" s="65"/>
      <c r="S87" s="67"/>
      <c r="T87" s="66"/>
      <c r="U87" s="66"/>
      <c r="V87" s="66"/>
      <c r="W87" s="65"/>
      <c r="X87" s="68"/>
    </row>
    <row r="88" spans="1:34">
      <c r="B88" s="65"/>
      <c r="C88" s="65"/>
      <c r="D88" s="65"/>
      <c r="E88" s="65"/>
      <c r="F88" s="65"/>
      <c r="G88" s="65"/>
      <c r="H88" s="65"/>
      <c r="I88" s="65"/>
      <c r="J88" s="66"/>
      <c r="K88" s="66"/>
      <c r="L88" s="66"/>
      <c r="M88" s="66"/>
      <c r="N88" s="66"/>
      <c r="O88" s="66"/>
      <c r="P88" s="66"/>
      <c r="Q88" s="65"/>
      <c r="R88" s="65"/>
      <c r="S88" s="67"/>
      <c r="T88" s="66"/>
      <c r="U88" s="66"/>
      <c r="V88" s="66"/>
      <c r="W88" s="65"/>
      <c r="X88" s="68"/>
    </row>
    <row r="89" spans="1:34">
      <c r="B89" s="65"/>
      <c r="C89" s="65"/>
      <c r="D89" s="65"/>
      <c r="E89" s="65"/>
      <c r="F89" s="65"/>
      <c r="G89" s="65"/>
      <c r="H89" s="65"/>
      <c r="I89" s="65"/>
      <c r="J89" s="66"/>
      <c r="K89" s="66"/>
      <c r="L89" s="66"/>
      <c r="M89" s="66"/>
      <c r="N89" s="66"/>
      <c r="O89" s="66"/>
      <c r="P89" s="66"/>
      <c r="Q89" s="65"/>
      <c r="R89" s="65"/>
      <c r="S89" s="67"/>
      <c r="T89" s="66"/>
      <c r="U89" s="66"/>
      <c r="V89" s="66"/>
      <c r="W89" s="65"/>
      <c r="X89" s="68"/>
    </row>
    <row r="90" spans="1:34">
      <c r="B90" s="65"/>
      <c r="C90" s="65"/>
      <c r="D90" s="65"/>
      <c r="E90" s="65"/>
      <c r="F90" s="65"/>
      <c r="G90" s="65"/>
      <c r="H90" s="65"/>
      <c r="I90" s="65"/>
      <c r="J90" s="66"/>
      <c r="K90" s="66"/>
      <c r="L90" s="66"/>
      <c r="M90" s="66"/>
      <c r="N90" s="66"/>
      <c r="O90" s="66"/>
      <c r="P90" s="66"/>
      <c r="Q90" s="65"/>
      <c r="R90" s="65"/>
      <c r="S90" s="67"/>
      <c r="T90" s="66"/>
      <c r="U90" s="66"/>
      <c r="V90" s="66"/>
      <c r="W90" s="65"/>
      <c r="X90" s="68"/>
    </row>
    <row r="91" spans="1:34">
      <c r="B91" s="65"/>
      <c r="C91" s="65"/>
      <c r="D91" s="65"/>
      <c r="E91" s="65"/>
      <c r="F91" s="65"/>
      <c r="G91" s="65"/>
      <c r="H91" s="65"/>
      <c r="I91" s="65"/>
      <c r="J91" s="66"/>
      <c r="K91" s="66"/>
      <c r="L91" s="66"/>
      <c r="M91" s="66"/>
      <c r="N91" s="66"/>
      <c r="O91" s="66"/>
      <c r="P91" s="66"/>
      <c r="Q91" s="65"/>
      <c r="R91" s="65"/>
      <c r="S91" s="67"/>
      <c r="T91" s="66"/>
      <c r="U91" s="66"/>
      <c r="V91" s="66"/>
      <c r="W91" s="65"/>
      <c r="X91" s="68"/>
    </row>
    <row r="92" spans="1:34">
      <c r="B92" s="65"/>
      <c r="C92" s="65"/>
      <c r="D92" s="65"/>
      <c r="E92" s="65"/>
      <c r="F92" s="65"/>
      <c r="G92" s="65"/>
      <c r="H92" s="65"/>
      <c r="I92" s="65"/>
      <c r="J92" s="66"/>
      <c r="K92" s="66"/>
      <c r="L92" s="66"/>
      <c r="M92" s="66"/>
      <c r="N92" s="66"/>
      <c r="O92" s="66"/>
      <c r="P92" s="66"/>
      <c r="Q92" s="65"/>
      <c r="R92" s="65"/>
      <c r="S92" s="67"/>
      <c r="T92" s="66"/>
      <c r="U92" s="66"/>
      <c r="V92" s="66"/>
      <c r="W92" s="65"/>
      <c r="X92" s="68"/>
    </row>
    <row r="93" spans="1:34">
      <c r="B93" s="65"/>
      <c r="C93" s="65"/>
      <c r="D93" s="65"/>
      <c r="E93" s="65"/>
      <c r="F93" s="65"/>
      <c r="G93" s="65"/>
      <c r="H93" s="65"/>
      <c r="I93" s="65"/>
      <c r="J93" s="66"/>
      <c r="K93" s="66"/>
      <c r="L93" s="66"/>
      <c r="M93" s="66"/>
      <c r="N93" s="66"/>
      <c r="O93" s="66"/>
      <c r="P93" s="66"/>
      <c r="Q93" s="65"/>
      <c r="R93" s="65"/>
      <c r="S93" s="67"/>
      <c r="T93" s="66"/>
      <c r="U93" s="66"/>
      <c r="V93" s="66"/>
      <c r="W93" s="65"/>
      <c r="X93" s="68"/>
    </row>
    <row r="94" spans="1:34">
      <c r="B94" s="65"/>
      <c r="C94" s="65"/>
      <c r="D94" s="65"/>
      <c r="E94" s="65"/>
      <c r="F94" s="65"/>
      <c r="G94" s="65"/>
      <c r="H94" s="65"/>
      <c r="I94" s="65"/>
      <c r="J94" s="66"/>
      <c r="K94" s="66"/>
      <c r="L94" s="66"/>
      <c r="M94" s="66"/>
      <c r="N94" s="66"/>
      <c r="O94" s="66"/>
      <c r="P94" s="66"/>
      <c r="Q94" s="65"/>
      <c r="R94" s="65"/>
      <c r="S94" s="67"/>
      <c r="T94" s="66"/>
      <c r="U94" s="66"/>
      <c r="V94" s="66"/>
      <c r="W94" s="65"/>
      <c r="X94" s="68"/>
    </row>
    <row r="95" spans="1:34">
      <c r="B95" s="65"/>
      <c r="C95" s="65"/>
      <c r="D95" s="65"/>
      <c r="E95" s="65"/>
      <c r="F95" s="65"/>
      <c r="G95" s="65"/>
      <c r="H95" s="65"/>
      <c r="I95" s="65"/>
      <c r="J95" s="66"/>
      <c r="K95" s="66"/>
      <c r="L95" s="66"/>
      <c r="M95" s="66"/>
      <c r="N95" s="66"/>
      <c r="O95" s="66"/>
      <c r="P95" s="66"/>
      <c r="Q95" s="65"/>
      <c r="R95" s="65"/>
      <c r="S95" s="67"/>
      <c r="T95" s="66"/>
      <c r="U95" s="66"/>
      <c r="V95" s="66"/>
      <c r="W95" s="65"/>
      <c r="X95" s="68"/>
    </row>
    <row r="96" spans="1:34">
      <c r="B96" s="65"/>
      <c r="C96" s="65"/>
      <c r="D96" s="65"/>
      <c r="E96" s="65"/>
      <c r="F96" s="65"/>
      <c r="G96" s="65"/>
      <c r="H96" s="65"/>
      <c r="I96" s="65"/>
      <c r="J96" s="66"/>
      <c r="K96" s="66"/>
      <c r="L96" s="66"/>
      <c r="M96" s="66"/>
      <c r="N96" s="66"/>
      <c r="O96" s="66"/>
      <c r="P96" s="66"/>
      <c r="Q96" s="65"/>
      <c r="R96" s="65"/>
      <c r="S96" s="67"/>
      <c r="T96" s="66"/>
      <c r="U96" s="66"/>
      <c r="V96" s="66"/>
      <c r="W96" s="65"/>
      <c r="X96" s="68"/>
    </row>
    <row r="97" spans="2:24">
      <c r="B97" s="65"/>
      <c r="C97" s="65"/>
      <c r="D97" s="65"/>
      <c r="E97" s="65"/>
      <c r="F97" s="65"/>
      <c r="G97" s="65"/>
      <c r="H97" s="65"/>
      <c r="I97" s="65"/>
      <c r="J97" s="66"/>
      <c r="K97" s="66"/>
      <c r="L97" s="66"/>
      <c r="M97" s="66"/>
      <c r="N97" s="66"/>
      <c r="O97" s="66"/>
      <c r="P97" s="66"/>
      <c r="Q97" s="65"/>
      <c r="R97" s="65"/>
      <c r="S97" s="67"/>
      <c r="T97" s="66"/>
      <c r="U97" s="66"/>
      <c r="V97" s="66"/>
      <c r="W97" s="65"/>
      <c r="X97" s="68"/>
    </row>
    <row r="98" spans="2:24">
      <c r="B98" s="65"/>
      <c r="C98" s="65"/>
      <c r="D98" s="65"/>
      <c r="E98" s="65"/>
      <c r="F98" s="65"/>
      <c r="G98" s="65"/>
      <c r="H98" s="65"/>
      <c r="I98" s="65"/>
      <c r="J98" s="66"/>
      <c r="K98" s="66"/>
      <c r="L98" s="66"/>
      <c r="M98" s="66"/>
      <c r="N98" s="66"/>
      <c r="O98" s="66"/>
      <c r="P98" s="66"/>
      <c r="Q98" s="65"/>
      <c r="R98" s="65"/>
      <c r="S98" s="67"/>
      <c r="T98" s="66"/>
      <c r="U98" s="66"/>
      <c r="V98" s="66"/>
      <c r="W98" s="65"/>
      <c r="X98" s="68"/>
    </row>
    <row r="99" spans="2:24">
      <c r="B99" s="65"/>
      <c r="C99" s="65"/>
      <c r="D99" s="65"/>
      <c r="E99" s="65"/>
      <c r="F99" s="65"/>
      <c r="G99" s="65"/>
      <c r="H99" s="65"/>
      <c r="I99" s="65"/>
      <c r="J99" s="66"/>
      <c r="K99" s="66"/>
      <c r="L99" s="66"/>
      <c r="M99" s="66"/>
      <c r="N99" s="66"/>
      <c r="O99" s="66"/>
      <c r="P99" s="66"/>
      <c r="Q99" s="65"/>
      <c r="R99" s="65"/>
      <c r="S99" s="67"/>
      <c r="T99" s="66"/>
      <c r="U99" s="66"/>
      <c r="V99" s="66"/>
      <c r="W99" s="65"/>
      <c r="X99" s="68"/>
    </row>
    <row r="100" spans="2:24">
      <c r="B100" s="65"/>
      <c r="C100" s="65"/>
      <c r="D100" s="65"/>
      <c r="E100" s="65"/>
      <c r="F100" s="65"/>
      <c r="G100" s="65"/>
      <c r="H100" s="65"/>
      <c r="I100" s="65"/>
      <c r="J100" s="66"/>
      <c r="K100" s="66"/>
      <c r="L100" s="66"/>
      <c r="M100" s="66"/>
      <c r="N100" s="66"/>
      <c r="O100" s="66"/>
      <c r="P100" s="66"/>
      <c r="Q100" s="65"/>
      <c r="R100" s="65"/>
      <c r="S100" s="67"/>
      <c r="T100" s="66"/>
      <c r="U100" s="66"/>
      <c r="V100" s="66"/>
      <c r="W100" s="65"/>
      <c r="X100" s="68"/>
    </row>
    <row r="101" spans="2:24">
      <c r="B101" s="66"/>
      <c r="C101" s="66"/>
      <c r="D101" s="65"/>
      <c r="E101" s="66"/>
      <c r="F101" s="66"/>
      <c r="G101" s="68"/>
      <c r="H101" s="65"/>
      <c r="I101" s="66"/>
      <c r="J101" s="66"/>
      <c r="K101" s="66"/>
      <c r="L101" s="66"/>
      <c r="M101" s="66"/>
      <c r="N101" s="66"/>
      <c r="O101" s="66"/>
      <c r="P101" s="66"/>
      <c r="Q101" s="65"/>
      <c r="R101" s="66"/>
      <c r="S101" s="67"/>
      <c r="T101" s="66"/>
      <c r="U101" s="66"/>
      <c r="V101" s="66"/>
      <c r="W101" s="66"/>
      <c r="X101" s="68"/>
    </row>
    <row r="102" spans="2:24">
      <c r="B102" s="66"/>
      <c r="C102" s="66"/>
      <c r="D102" s="65"/>
      <c r="E102" s="66"/>
      <c r="F102" s="66"/>
      <c r="G102" s="68"/>
      <c r="H102" s="65"/>
      <c r="I102" s="66"/>
      <c r="J102" s="66"/>
      <c r="K102" s="66"/>
      <c r="L102" s="66"/>
      <c r="M102" s="66"/>
      <c r="N102" s="66"/>
      <c r="O102" s="66"/>
      <c r="P102" s="66"/>
      <c r="Q102" s="65"/>
      <c r="R102" s="66"/>
      <c r="S102" s="67"/>
      <c r="T102" s="66"/>
      <c r="U102" s="66"/>
      <c r="V102" s="66"/>
      <c r="W102" s="66"/>
      <c r="X102" s="68"/>
    </row>
    <row r="103" spans="2:24">
      <c r="B103" s="66"/>
      <c r="C103" s="66"/>
      <c r="D103" s="65"/>
      <c r="E103" s="66"/>
      <c r="F103" s="66"/>
      <c r="G103" s="68"/>
      <c r="H103" s="65"/>
      <c r="I103" s="66"/>
      <c r="J103" s="66"/>
      <c r="K103" s="66"/>
      <c r="L103" s="66"/>
      <c r="M103" s="66"/>
      <c r="N103" s="66"/>
      <c r="O103" s="66"/>
      <c r="P103" s="66"/>
      <c r="Q103" s="65"/>
      <c r="R103" s="66"/>
      <c r="S103" s="67"/>
      <c r="T103" s="66"/>
      <c r="U103" s="66"/>
      <c r="V103" s="66"/>
      <c r="W103" s="66"/>
      <c r="X103" s="68"/>
    </row>
    <row r="104" spans="2:24">
      <c r="B104" s="66"/>
      <c r="C104" s="66"/>
      <c r="D104" s="65"/>
      <c r="E104" s="66"/>
      <c r="F104" s="66"/>
      <c r="G104" s="68"/>
      <c r="H104" s="65"/>
      <c r="I104" s="68"/>
      <c r="J104" s="66"/>
      <c r="K104" s="66"/>
      <c r="L104" s="66"/>
      <c r="M104" s="66"/>
      <c r="N104" s="66"/>
      <c r="O104" s="66"/>
      <c r="P104" s="66"/>
      <c r="Q104" s="65"/>
      <c r="R104" s="68"/>
      <c r="S104" s="67"/>
      <c r="T104" s="66"/>
      <c r="U104" s="66"/>
      <c r="V104" s="66"/>
      <c r="W104" s="68"/>
      <c r="X104" s="68"/>
    </row>
    <row r="105" spans="2:24">
      <c r="B105" s="66"/>
      <c r="C105" s="66"/>
      <c r="D105" s="65"/>
      <c r="E105" s="66"/>
      <c r="F105" s="66"/>
      <c r="G105" s="68"/>
      <c r="H105" s="65"/>
      <c r="I105" s="68"/>
      <c r="J105" s="66"/>
      <c r="K105" s="66"/>
      <c r="L105" s="66"/>
      <c r="M105" s="66"/>
      <c r="N105" s="66"/>
      <c r="O105" s="66"/>
      <c r="P105" s="66"/>
      <c r="Q105" s="65"/>
      <c r="R105" s="68"/>
      <c r="S105" s="67"/>
      <c r="T105" s="66"/>
      <c r="U105" s="66"/>
      <c r="V105" s="66"/>
      <c r="W105" s="68"/>
      <c r="X105" s="68"/>
    </row>
    <row r="106" spans="2:24">
      <c r="B106" s="66"/>
      <c r="C106" s="66"/>
      <c r="D106" s="65"/>
      <c r="E106" s="66"/>
      <c r="F106" s="66"/>
      <c r="G106" s="68"/>
      <c r="H106" s="65"/>
      <c r="I106" s="68"/>
      <c r="J106" s="66"/>
      <c r="K106" s="66"/>
      <c r="L106" s="66"/>
      <c r="M106" s="66"/>
      <c r="N106" s="66"/>
      <c r="O106" s="66"/>
      <c r="P106" s="66"/>
      <c r="Q106" s="65"/>
      <c r="R106" s="68"/>
      <c r="S106" s="67"/>
      <c r="T106" s="66"/>
      <c r="U106" s="66"/>
      <c r="V106" s="66"/>
      <c r="W106" s="68"/>
      <c r="X106" s="68"/>
    </row>
    <row r="107" spans="2:24">
      <c r="B107" s="66"/>
      <c r="C107" s="66"/>
      <c r="D107" s="65"/>
      <c r="E107" s="66"/>
      <c r="F107" s="66"/>
      <c r="G107" s="68"/>
      <c r="H107" s="65"/>
      <c r="I107" s="68"/>
      <c r="J107" s="66"/>
      <c r="K107" s="66"/>
      <c r="L107" s="66"/>
      <c r="M107" s="66"/>
      <c r="N107" s="66"/>
      <c r="O107" s="66"/>
      <c r="P107" s="66"/>
      <c r="Q107" s="65"/>
      <c r="R107" s="68"/>
      <c r="S107" s="67"/>
      <c r="T107" s="66"/>
      <c r="U107" s="66"/>
      <c r="V107" s="66"/>
      <c r="W107" s="68"/>
      <c r="X107" s="68"/>
    </row>
    <row r="108" spans="2:24">
      <c r="B108" s="66"/>
      <c r="C108" s="66"/>
      <c r="D108" s="65"/>
      <c r="E108" s="66"/>
      <c r="F108" s="66"/>
      <c r="G108" s="68"/>
      <c r="H108" s="65"/>
      <c r="I108" s="68"/>
      <c r="J108" s="66"/>
      <c r="K108" s="66"/>
      <c r="L108" s="66"/>
      <c r="M108" s="66"/>
      <c r="N108" s="66"/>
      <c r="O108" s="66"/>
      <c r="P108" s="66"/>
      <c r="Q108" s="65"/>
      <c r="R108" s="68"/>
      <c r="S108" s="67"/>
      <c r="T108" s="66"/>
      <c r="U108" s="66"/>
      <c r="V108" s="66"/>
      <c r="W108" s="68"/>
      <c r="X108" s="68"/>
    </row>
    <row r="109" spans="2:24">
      <c r="B109" s="66"/>
      <c r="C109" s="66"/>
      <c r="D109" s="65"/>
      <c r="E109" s="66"/>
      <c r="F109" s="66"/>
      <c r="G109" s="68"/>
      <c r="H109" s="65"/>
      <c r="I109" s="68"/>
      <c r="J109" s="66"/>
      <c r="K109" s="66"/>
      <c r="L109" s="66"/>
      <c r="M109" s="66"/>
      <c r="N109" s="66"/>
      <c r="O109" s="66"/>
      <c r="P109" s="66"/>
      <c r="Q109" s="65"/>
      <c r="R109" s="68"/>
      <c r="S109" s="67"/>
      <c r="T109" s="66"/>
      <c r="U109" s="66"/>
      <c r="V109" s="66"/>
      <c r="W109" s="68"/>
      <c r="X109" s="68"/>
    </row>
    <row r="110" spans="2:24">
      <c r="B110" s="66"/>
      <c r="C110" s="66"/>
      <c r="D110" s="65"/>
      <c r="E110" s="66"/>
      <c r="F110" s="66"/>
      <c r="G110" s="68"/>
      <c r="H110" s="65"/>
      <c r="I110" s="68"/>
      <c r="J110" s="66"/>
      <c r="K110" s="66"/>
      <c r="L110" s="66"/>
      <c r="M110" s="66"/>
      <c r="N110" s="66"/>
      <c r="O110" s="66"/>
      <c r="P110" s="66"/>
      <c r="Q110" s="65"/>
      <c r="R110" s="68"/>
      <c r="S110" s="67"/>
      <c r="T110" s="66"/>
      <c r="U110" s="66"/>
      <c r="V110" s="66"/>
      <c r="W110" s="68"/>
      <c r="X110" s="68"/>
    </row>
    <row r="111" spans="2:24">
      <c r="B111" s="66"/>
      <c r="C111" s="66"/>
      <c r="D111" s="65"/>
      <c r="E111" s="66"/>
      <c r="F111" s="66"/>
      <c r="G111" s="68"/>
      <c r="H111" s="65"/>
      <c r="I111" s="68"/>
      <c r="J111" s="66"/>
      <c r="K111" s="66"/>
      <c r="L111" s="66"/>
      <c r="M111" s="66"/>
      <c r="N111" s="66"/>
      <c r="O111" s="66"/>
      <c r="P111" s="66"/>
      <c r="Q111" s="65"/>
      <c r="R111" s="68"/>
      <c r="S111" s="67"/>
      <c r="T111" s="66"/>
      <c r="U111" s="66"/>
      <c r="V111" s="66"/>
      <c r="W111" s="68"/>
      <c r="X111" s="68"/>
    </row>
    <row r="112" spans="2:24">
      <c r="B112" s="66"/>
      <c r="C112" s="66"/>
      <c r="D112" s="65"/>
      <c r="E112" s="66"/>
      <c r="F112" s="66"/>
      <c r="G112" s="68"/>
      <c r="H112" s="65"/>
      <c r="I112" s="68"/>
      <c r="J112" s="66"/>
      <c r="K112" s="66"/>
      <c r="L112" s="66"/>
      <c r="M112" s="66"/>
      <c r="N112" s="66"/>
      <c r="O112" s="66"/>
      <c r="P112" s="66"/>
      <c r="Q112" s="65"/>
      <c r="R112" s="68"/>
      <c r="S112" s="67"/>
      <c r="T112" s="66"/>
      <c r="U112" s="66"/>
      <c r="V112" s="66"/>
      <c r="W112" s="68"/>
      <c r="X112" s="68"/>
    </row>
    <row r="113" spans="2:24">
      <c r="B113" s="66"/>
      <c r="C113" s="66"/>
      <c r="D113" s="65"/>
      <c r="E113" s="66"/>
      <c r="F113" s="66"/>
      <c r="G113" s="68"/>
      <c r="H113" s="65"/>
      <c r="I113" s="68"/>
      <c r="J113" s="66"/>
      <c r="K113" s="66"/>
      <c r="L113" s="66"/>
      <c r="M113" s="66"/>
      <c r="N113" s="66"/>
      <c r="O113" s="66"/>
      <c r="P113" s="66"/>
      <c r="Q113" s="65"/>
      <c r="R113" s="68"/>
      <c r="S113" s="67"/>
      <c r="T113" s="66"/>
      <c r="U113" s="66"/>
      <c r="V113" s="66"/>
      <c r="W113" s="68"/>
      <c r="X113" s="68"/>
    </row>
    <row r="114" spans="2:24">
      <c r="B114" s="66"/>
      <c r="C114" s="66"/>
      <c r="D114" s="65"/>
      <c r="E114" s="66"/>
      <c r="F114" s="66"/>
      <c r="G114" s="68"/>
      <c r="H114" s="65"/>
      <c r="I114" s="68"/>
      <c r="J114" s="66"/>
      <c r="K114" s="66"/>
      <c r="L114" s="66"/>
      <c r="M114" s="66"/>
      <c r="N114" s="66"/>
      <c r="O114" s="66"/>
      <c r="P114" s="66"/>
      <c r="Q114" s="65"/>
      <c r="R114" s="68"/>
      <c r="S114" s="67"/>
      <c r="T114" s="66"/>
      <c r="U114" s="66"/>
      <c r="V114" s="66"/>
      <c r="W114" s="68"/>
      <c r="X114" s="68"/>
    </row>
    <row r="115" spans="2:24">
      <c r="B115" s="66"/>
      <c r="C115" s="66"/>
      <c r="D115" s="65"/>
      <c r="E115" s="66"/>
      <c r="F115" s="66"/>
      <c r="G115" s="68"/>
      <c r="H115" s="65"/>
      <c r="I115" s="68"/>
      <c r="J115" s="66"/>
      <c r="K115" s="66"/>
      <c r="L115" s="66"/>
      <c r="M115" s="66"/>
      <c r="N115" s="66"/>
      <c r="O115" s="66"/>
      <c r="P115" s="66"/>
      <c r="Q115" s="65"/>
      <c r="R115" s="68"/>
      <c r="S115" s="67"/>
      <c r="T115" s="66"/>
      <c r="U115" s="66"/>
      <c r="V115" s="66"/>
      <c r="W115" s="68"/>
      <c r="X115" s="68"/>
    </row>
    <row r="116" spans="2:24">
      <c r="B116" s="66"/>
      <c r="C116" s="66"/>
      <c r="D116" s="65"/>
      <c r="E116" s="66"/>
      <c r="F116" s="66"/>
      <c r="G116" s="68"/>
      <c r="H116" s="65"/>
      <c r="I116" s="68"/>
      <c r="J116" s="66"/>
      <c r="K116" s="66"/>
      <c r="L116" s="66"/>
      <c r="M116" s="66"/>
      <c r="N116" s="66"/>
      <c r="O116" s="66"/>
      <c r="P116" s="66"/>
      <c r="Q116" s="65"/>
      <c r="R116" s="68"/>
      <c r="S116" s="67"/>
      <c r="T116" s="66"/>
      <c r="U116" s="66"/>
      <c r="V116" s="66"/>
      <c r="W116" s="68"/>
      <c r="X116" s="68"/>
    </row>
    <row r="117" spans="2:24">
      <c r="B117" s="66"/>
      <c r="C117" s="66"/>
      <c r="D117" s="65"/>
      <c r="E117" s="66"/>
      <c r="F117" s="66"/>
      <c r="G117" s="68"/>
      <c r="H117" s="65"/>
      <c r="I117" s="68"/>
      <c r="J117" s="66"/>
      <c r="K117" s="66"/>
      <c r="L117" s="66"/>
      <c r="M117" s="66"/>
      <c r="N117" s="66"/>
      <c r="O117" s="66"/>
      <c r="P117" s="66"/>
      <c r="Q117" s="65"/>
      <c r="R117" s="68"/>
      <c r="S117" s="67"/>
      <c r="T117" s="66"/>
      <c r="U117" s="66"/>
      <c r="V117" s="66"/>
      <c r="W117" s="68"/>
      <c r="X117" s="68"/>
    </row>
    <row r="118" spans="2:24">
      <c r="B118" s="66"/>
      <c r="C118" s="66"/>
      <c r="D118" s="65"/>
      <c r="E118" s="66"/>
      <c r="F118" s="66"/>
      <c r="G118" s="68"/>
      <c r="H118" s="65"/>
      <c r="I118" s="68"/>
      <c r="J118" s="66"/>
      <c r="K118" s="66"/>
      <c r="L118" s="66"/>
      <c r="M118" s="66"/>
      <c r="N118" s="66"/>
      <c r="O118" s="66"/>
      <c r="P118" s="66"/>
      <c r="Q118" s="65"/>
      <c r="R118" s="68"/>
      <c r="S118" s="67"/>
      <c r="T118" s="66"/>
      <c r="U118" s="66"/>
      <c r="V118" s="66"/>
      <c r="W118" s="68"/>
      <c r="X118" s="68"/>
    </row>
    <row r="119" spans="2:24">
      <c r="B119" s="66"/>
      <c r="C119" s="66"/>
      <c r="D119" s="65"/>
      <c r="E119" s="66"/>
      <c r="F119" s="66"/>
      <c r="G119" s="68"/>
      <c r="H119" s="65"/>
      <c r="I119" s="68"/>
      <c r="J119" s="66"/>
      <c r="K119" s="66"/>
      <c r="L119" s="66"/>
      <c r="M119" s="66"/>
      <c r="N119" s="66"/>
      <c r="O119" s="66"/>
      <c r="P119" s="66"/>
      <c r="Q119" s="65"/>
      <c r="R119" s="68"/>
      <c r="S119" s="67"/>
      <c r="T119" s="66"/>
      <c r="U119" s="66"/>
      <c r="V119" s="66"/>
      <c r="W119" s="68"/>
      <c r="X119" s="68"/>
    </row>
    <row r="120" spans="2:24">
      <c r="B120" s="66"/>
      <c r="C120" s="66"/>
      <c r="D120" s="65"/>
      <c r="E120" s="66"/>
      <c r="F120" s="66"/>
      <c r="G120" s="68"/>
      <c r="H120" s="65"/>
      <c r="I120" s="68"/>
      <c r="J120" s="66"/>
      <c r="K120" s="66"/>
      <c r="L120" s="66"/>
      <c r="M120" s="66"/>
      <c r="N120" s="66"/>
      <c r="O120" s="66"/>
      <c r="P120" s="66"/>
      <c r="Q120" s="65"/>
      <c r="R120" s="68"/>
      <c r="S120" s="67"/>
      <c r="T120" s="66"/>
      <c r="U120" s="66"/>
      <c r="V120" s="66"/>
      <c r="W120" s="68"/>
      <c r="X120" s="68"/>
    </row>
    <row r="121" spans="2:24">
      <c r="B121" s="66"/>
      <c r="C121" s="66"/>
      <c r="D121" s="65"/>
      <c r="E121" s="66"/>
      <c r="F121" s="66"/>
      <c r="G121" s="68"/>
      <c r="H121" s="65"/>
      <c r="I121" s="68"/>
      <c r="J121" s="66"/>
      <c r="K121" s="66"/>
      <c r="L121" s="66"/>
      <c r="M121" s="66"/>
      <c r="N121" s="66"/>
      <c r="O121" s="66"/>
      <c r="P121" s="66"/>
      <c r="Q121" s="65"/>
      <c r="R121" s="68"/>
      <c r="S121" s="67"/>
      <c r="T121" s="66"/>
      <c r="U121" s="66"/>
      <c r="V121" s="66"/>
      <c r="W121" s="68"/>
      <c r="X121" s="68"/>
    </row>
    <row r="122" spans="2:24">
      <c r="B122" s="66"/>
      <c r="C122" s="66"/>
      <c r="D122" s="65"/>
      <c r="E122" s="66"/>
      <c r="F122" s="66"/>
      <c r="G122" s="68"/>
      <c r="H122" s="65"/>
      <c r="I122" s="68"/>
      <c r="J122" s="66"/>
      <c r="K122" s="66"/>
      <c r="L122" s="66"/>
      <c r="M122" s="66"/>
      <c r="N122" s="66"/>
      <c r="O122" s="66"/>
      <c r="P122" s="66"/>
      <c r="Q122" s="65"/>
      <c r="R122" s="68"/>
      <c r="S122" s="67"/>
      <c r="T122" s="66"/>
      <c r="U122" s="66"/>
      <c r="V122" s="66"/>
      <c r="W122" s="68"/>
      <c r="X122" s="68"/>
    </row>
    <row r="123" spans="2:24">
      <c r="B123" s="66"/>
      <c r="C123" s="66"/>
      <c r="D123" s="65"/>
      <c r="E123" s="66"/>
      <c r="F123" s="66"/>
      <c r="G123" s="68"/>
      <c r="H123" s="65"/>
      <c r="I123" s="68"/>
      <c r="J123" s="66"/>
      <c r="K123" s="66"/>
      <c r="L123" s="66"/>
      <c r="M123" s="66"/>
      <c r="N123" s="66"/>
      <c r="O123" s="66"/>
      <c r="P123" s="66"/>
      <c r="Q123" s="65"/>
      <c r="R123" s="68"/>
      <c r="S123" s="67"/>
      <c r="T123" s="66"/>
      <c r="U123" s="66"/>
      <c r="V123" s="66"/>
      <c r="W123" s="68"/>
      <c r="X123" s="68"/>
    </row>
    <row r="124" spans="2:24">
      <c r="B124" s="66"/>
      <c r="C124" s="66"/>
      <c r="D124" s="65"/>
      <c r="E124" s="66"/>
      <c r="F124" s="66"/>
      <c r="G124" s="68"/>
      <c r="H124" s="65"/>
      <c r="I124" s="68"/>
      <c r="J124" s="66"/>
      <c r="K124" s="66"/>
      <c r="L124" s="66"/>
      <c r="M124" s="66"/>
      <c r="N124" s="66"/>
      <c r="O124" s="66"/>
      <c r="P124" s="66"/>
      <c r="Q124" s="65"/>
      <c r="R124" s="68"/>
      <c r="S124" s="67"/>
      <c r="T124" s="66"/>
      <c r="U124" s="66"/>
      <c r="V124" s="66"/>
      <c r="W124" s="68"/>
      <c r="X124" s="68"/>
    </row>
    <row r="125" spans="2:24">
      <c r="B125" s="66"/>
      <c r="C125" s="66"/>
      <c r="D125" s="65"/>
      <c r="E125" s="66"/>
      <c r="F125" s="66"/>
      <c r="G125" s="68"/>
      <c r="H125" s="65"/>
      <c r="I125" s="68"/>
      <c r="J125" s="66"/>
      <c r="K125" s="66"/>
      <c r="L125" s="66"/>
      <c r="M125" s="66"/>
      <c r="N125" s="66"/>
      <c r="O125" s="66"/>
      <c r="P125" s="66"/>
      <c r="Q125" s="65"/>
      <c r="R125" s="68"/>
      <c r="S125" s="67"/>
      <c r="T125" s="66"/>
      <c r="U125" s="66"/>
      <c r="V125" s="66"/>
      <c r="W125" s="68"/>
      <c r="X125" s="68"/>
    </row>
    <row r="126" spans="2:24">
      <c r="B126" s="66"/>
      <c r="C126" s="66"/>
      <c r="D126" s="65"/>
      <c r="E126" s="66"/>
      <c r="F126" s="66"/>
      <c r="G126" s="68"/>
      <c r="H126" s="65"/>
      <c r="I126" s="68"/>
      <c r="J126" s="66"/>
      <c r="K126" s="66"/>
      <c r="L126" s="66"/>
      <c r="M126" s="66"/>
      <c r="N126" s="66"/>
      <c r="O126" s="66"/>
      <c r="P126" s="66"/>
      <c r="Q126" s="65"/>
      <c r="R126" s="68"/>
      <c r="S126" s="67"/>
      <c r="T126" s="66"/>
      <c r="U126" s="66"/>
      <c r="V126" s="66"/>
      <c r="W126" s="68"/>
      <c r="X126" s="68"/>
    </row>
    <row r="127" spans="2:24">
      <c r="B127" s="66"/>
      <c r="C127" s="66"/>
      <c r="D127" s="65"/>
      <c r="E127" s="66"/>
      <c r="F127" s="66"/>
      <c r="G127" s="68"/>
      <c r="H127" s="65"/>
      <c r="I127" s="68"/>
      <c r="J127" s="66"/>
      <c r="K127" s="66"/>
      <c r="L127" s="66"/>
      <c r="M127" s="66"/>
      <c r="N127" s="66"/>
      <c r="O127" s="66"/>
      <c r="P127" s="66"/>
      <c r="Q127" s="65"/>
      <c r="R127" s="68"/>
      <c r="S127" s="67"/>
      <c r="T127" s="66"/>
      <c r="U127" s="66"/>
      <c r="V127" s="66"/>
      <c r="W127" s="68"/>
      <c r="X127" s="68"/>
    </row>
    <row r="128" spans="2:24">
      <c r="B128" s="66"/>
      <c r="C128" s="66"/>
      <c r="D128" s="65"/>
      <c r="E128" s="66"/>
      <c r="F128" s="66"/>
      <c r="G128" s="68"/>
      <c r="H128" s="65"/>
      <c r="I128" s="68"/>
      <c r="J128" s="66"/>
      <c r="K128" s="66"/>
      <c r="L128" s="66"/>
      <c r="M128" s="66"/>
      <c r="N128" s="66"/>
      <c r="O128" s="66"/>
      <c r="P128" s="66"/>
      <c r="Q128" s="65"/>
      <c r="R128" s="68"/>
      <c r="S128" s="67"/>
      <c r="T128" s="66"/>
      <c r="U128" s="66"/>
      <c r="V128" s="66"/>
      <c r="W128" s="68"/>
      <c r="X128" s="68"/>
    </row>
    <row r="129" spans="2:24">
      <c r="B129" s="66"/>
      <c r="C129" s="66"/>
      <c r="D129" s="65"/>
      <c r="E129" s="66"/>
      <c r="F129" s="66"/>
      <c r="G129" s="68"/>
      <c r="H129" s="65"/>
      <c r="I129" s="68"/>
      <c r="J129" s="66"/>
      <c r="K129" s="66"/>
      <c r="L129" s="66"/>
      <c r="M129" s="66"/>
      <c r="N129" s="66"/>
      <c r="O129" s="66"/>
      <c r="P129" s="66"/>
      <c r="Q129" s="65"/>
      <c r="R129" s="68"/>
      <c r="S129" s="67"/>
      <c r="T129" s="66"/>
      <c r="U129" s="66"/>
      <c r="V129" s="66"/>
      <c r="W129" s="68"/>
      <c r="X129" s="68"/>
    </row>
    <row r="130" spans="2:24">
      <c r="B130" s="66"/>
      <c r="C130" s="66"/>
      <c r="D130" s="65"/>
      <c r="E130" s="66"/>
      <c r="F130" s="66"/>
      <c r="G130" s="68"/>
      <c r="H130" s="65"/>
      <c r="I130" s="68"/>
      <c r="J130" s="66"/>
      <c r="K130" s="66"/>
      <c r="L130" s="66"/>
      <c r="M130" s="66"/>
      <c r="N130" s="66"/>
      <c r="O130" s="66"/>
      <c r="P130" s="66"/>
      <c r="Q130" s="65"/>
      <c r="R130" s="68"/>
      <c r="S130" s="67"/>
      <c r="T130" s="66"/>
      <c r="U130" s="66"/>
      <c r="V130" s="66"/>
      <c r="W130" s="68"/>
      <c r="X130" s="68"/>
    </row>
    <row r="131" spans="2:24">
      <c r="B131" s="66"/>
      <c r="C131" s="66"/>
      <c r="D131" s="65"/>
      <c r="E131" s="66"/>
      <c r="F131" s="66"/>
      <c r="G131" s="68"/>
      <c r="H131" s="65"/>
      <c r="I131" s="68"/>
      <c r="J131" s="66"/>
      <c r="K131" s="66"/>
      <c r="L131" s="66"/>
      <c r="M131" s="66"/>
      <c r="N131" s="66"/>
      <c r="O131" s="66"/>
      <c r="P131" s="66"/>
      <c r="Q131" s="65"/>
      <c r="R131" s="68"/>
      <c r="S131" s="67"/>
      <c r="T131" s="66"/>
      <c r="U131" s="66"/>
      <c r="V131" s="66"/>
      <c r="W131" s="68"/>
      <c r="X131" s="68"/>
    </row>
    <row r="132" spans="2:24">
      <c r="B132" s="66"/>
      <c r="C132" s="66"/>
      <c r="D132" s="65"/>
      <c r="E132" s="66"/>
      <c r="F132" s="66"/>
      <c r="G132" s="68"/>
      <c r="H132" s="65"/>
      <c r="I132" s="68"/>
      <c r="J132" s="66"/>
      <c r="K132" s="66"/>
      <c r="L132" s="66"/>
      <c r="M132" s="66"/>
      <c r="N132" s="66"/>
      <c r="O132" s="66"/>
      <c r="P132" s="66"/>
      <c r="Q132" s="65"/>
      <c r="R132" s="68"/>
      <c r="S132" s="67"/>
      <c r="T132" s="66"/>
      <c r="U132" s="66"/>
      <c r="V132" s="66"/>
      <c r="W132" s="68"/>
      <c r="X132" s="68"/>
    </row>
    <row r="133" spans="2:24">
      <c r="B133" s="66"/>
      <c r="C133" s="66"/>
      <c r="D133" s="65"/>
      <c r="E133" s="66"/>
      <c r="F133" s="66"/>
      <c r="G133" s="68"/>
      <c r="H133" s="65"/>
      <c r="I133" s="68"/>
      <c r="J133" s="66"/>
      <c r="K133" s="66"/>
      <c r="L133" s="66"/>
      <c r="M133" s="66"/>
      <c r="N133" s="66"/>
      <c r="O133" s="66"/>
      <c r="P133" s="66"/>
      <c r="Q133" s="65"/>
      <c r="R133" s="68"/>
      <c r="S133" s="67"/>
      <c r="T133" s="66"/>
      <c r="U133" s="66"/>
      <c r="V133" s="66"/>
      <c r="W133" s="68"/>
      <c r="X133" s="68"/>
    </row>
    <row r="134" spans="2:24">
      <c r="B134" s="66"/>
      <c r="C134" s="66"/>
      <c r="D134" s="65"/>
      <c r="E134" s="66"/>
      <c r="F134" s="66"/>
      <c r="G134" s="68"/>
      <c r="H134" s="65"/>
      <c r="I134" s="68"/>
      <c r="J134" s="66"/>
      <c r="K134" s="66"/>
      <c r="L134" s="66"/>
      <c r="M134" s="66"/>
      <c r="N134" s="66"/>
      <c r="O134" s="66"/>
      <c r="P134" s="66"/>
      <c r="Q134" s="65"/>
      <c r="R134" s="68"/>
      <c r="S134" s="67"/>
      <c r="T134" s="66"/>
      <c r="U134" s="66"/>
      <c r="V134" s="66"/>
      <c r="W134" s="68"/>
      <c r="X134" s="68"/>
    </row>
    <row r="135" spans="2:24">
      <c r="B135" s="66"/>
      <c r="C135" s="66"/>
      <c r="D135" s="65"/>
      <c r="E135" s="66"/>
      <c r="F135" s="66"/>
      <c r="G135" s="68"/>
      <c r="H135" s="65"/>
      <c r="I135" s="68"/>
      <c r="J135" s="66"/>
      <c r="K135" s="66"/>
      <c r="L135" s="66"/>
      <c r="M135" s="66"/>
      <c r="N135" s="66"/>
      <c r="O135" s="66"/>
      <c r="P135" s="66"/>
      <c r="Q135" s="65"/>
      <c r="R135" s="68"/>
      <c r="S135" s="67"/>
      <c r="T135" s="66"/>
      <c r="U135" s="66"/>
      <c r="V135" s="66"/>
      <c r="W135" s="68"/>
      <c r="X135" s="68"/>
    </row>
    <row r="136" spans="2:24">
      <c r="B136" s="66"/>
      <c r="C136" s="66"/>
      <c r="D136" s="65"/>
      <c r="E136" s="66"/>
      <c r="F136" s="66"/>
      <c r="G136" s="68"/>
      <c r="H136" s="65"/>
      <c r="I136" s="68"/>
      <c r="J136" s="66"/>
      <c r="K136" s="66"/>
      <c r="L136" s="66"/>
      <c r="M136" s="66"/>
      <c r="N136" s="66"/>
      <c r="O136" s="66"/>
      <c r="P136" s="66"/>
      <c r="Q136" s="65"/>
      <c r="R136" s="68"/>
      <c r="S136" s="67"/>
      <c r="T136" s="66"/>
      <c r="U136" s="66"/>
      <c r="V136" s="66"/>
      <c r="W136" s="68"/>
      <c r="X136" s="68"/>
    </row>
    <row r="137" spans="2:24">
      <c r="B137" s="66"/>
      <c r="C137" s="66"/>
      <c r="D137" s="65"/>
      <c r="E137" s="66"/>
      <c r="F137" s="66"/>
      <c r="G137" s="68"/>
      <c r="H137" s="65"/>
      <c r="I137" s="68"/>
      <c r="J137" s="66"/>
      <c r="K137" s="66"/>
      <c r="L137" s="66"/>
      <c r="M137" s="66"/>
      <c r="N137" s="66"/>
      <c r="O137" s="66"/>
      <c r="P137" s="66"/>
      <c r="Q137" s="65"/>
      <c r="R137" s="68"/>
      <c r="S137" s="67"/>
      <c r="T137" s="66"/>
      <c r="U137" s="66"/>
      <c r="V137" s="66"/>
      <c r="W137" s="68"/>
      <c r="X137" s="68"/>
    </row>
    <row r="138" spans="2:24">
      <c r="B138" s="66"/>
      <c r="C138" s="66"/>
      <c r="D138" s="65"/>
      <c r="E138" s="66"/>
      <c r="F138" s="66"/>
      <c r="G138" s="68"/>
      <c r="H138" s="65"/>
      <c r="I138" s="68"/>
      <c r="J138" s="66"/>
      <c r="K138" s="66"/>
      <c r="L138" s="66"/>
      <c r="M138" s="66"/>
      <c r="N138" s="66"/>
      <c r="O138" s="66"/>
      <c r="P138" s="66"/>
      <c r="Q138" s="65"/>
      <c r="R138" s="68"/>
      <c r="S138" s="67"/>
      <c r="T138" s="66"/>
      <c r="U138" s="66"/>
      <c r="V138" s="66"/>
      <c r="W138" s="68"/>
      <c r="X138" s="68"/>
    </row>
    <row r="139" spans="2:24">
      <c r="B139" s="66"/>
      <c r="C139" s="66"/>
      <c r="D139" s="65"/>
      <c r="E139" s="66"/>
      <c r="F139" s="66"/>
      <c r="G139" s="68"/>
      <c r="H139" s="65"/>
      <c r="I139" s="68"/>
      <c r="J139" s="66"/>
      <c r="K139" s="66"/>
      <c r="L139" s="66"/>
      <c r="M139" s="66"/>
      <c r="N139" s="66"/>
      <c r="O139" s="66"/>
      <c r="P139" s="66"/>
      <c r="Q139" s="65"/>
      <c r="R139" s="68"/>
      <c r="S139" s="67"/>
      <c r="T139" s="66"/>
      <c r="U139" s="66"/>
      <c r="V139" s="66"/>
      <c r="W139" s="68"/>
      <c r="X139" s="68"/>
    </row>
    <row r="140" spans="2:24">
      <c r="B140" s="66"/>
      <c r="C140" s="66"/>
      <c r="D140" s="65"/>
      <c r="E140" s="66"/>
      <c r="F140" s="66"/>
      <c r="G140" s="68"/>
      <c r="H140" s="65"/>
      <c r="I140" s="68"/>
      <c r="J140" s="66"/>
      <c r="K140" s="66"/>
      <c r="L140" s="66"/>
      <c r="M140" s="66"/>
      <c r="N140" s="66"/>
      <c r="O140" s="66"/>
      <c r="P140" s="66"/>
      <c r="Q140" s="65"/>
      <c r="R140" s="68"/>
      <c r="S140" s="67"/>
      <c r="T140" s="66"/>
      <c r="U140" s="66"/>
      <c r="V140" s="66"/>
      <c r="W140" s="68"/>
      <c r="X140" s="68"/>
    </row>
    <row r="141" spans="2:24">
      <c r="B141" s="66"/>
      <c r="C141" s="66"/>
      <c r="D141" s="65"/>
      <c r="E141" s="66"/>
      <c r="F141" s="66"/>
      <c r="G141" s="68"/>
      <c r="H141" s="65"/>
      <c r="I141" s="68"/>
      <c r="J141" s="66"/>
      <c r="K141" s="66"/>
      <c r="L141" s="66"/>
      <c r="M141" s="66"/>
      <c r="N141" s="66"/>
      <c r="O141" s="66"/>
      <c r="P141" s="66"/>
      <c r="Q141" s="65"/>
      <c r="R141" s="68"/>
      <c r="S141" s="67"/>
      <c r="T141" s="66"/>
      <c r="U141" s="66"/>
      <c r="V141" s="66"/>
      <c r="W141" s="68"/>
      <c r="X141" s="68"/>
    </row>
    <row r="142" spans="2:24">
      <c r="B142" s="66"/>
      <c r="C142" s="66"/>
      <c r="D142" s="65"/>
      <c r="E142" s="66"/>
      <c r="F142" s="66"/>
      <c r="G142" s="68"/>
      <c r="H142" s="65"/>
      <c r="I142" s="68"/>
      <c r="J142" s="66"/>
      <c r="K142" s="66"/>
      <c r="L142" s="66"/>
      <c r="M142" s="66"/>
      <c r="N142" s="66"/>
      <c r="O142" s="66"/>
      <c r="P142" s="66"/>
      <c r="Q142" s="65"/>
      <c r="R142" s="68"/>
      <c r="S142" s="67"/>
      <c r="T142" s="66"/>
      <c r="U142" s="66"/>
      <c r="V142" s="66"/>
      <c r="W142" s="68"/>
      <c r="X142" s="68"/>
    </row>
    <row r="143" spans="2:24">
      <c r="B143" s="66"/>
      <c r="C143" s="66"/>
      <c r="D143" s="65"/>
      <c r="E143" s="66"/>
      <c r="F143" s="66"/>
      <c r="G143" s="68"/>
      <c r="H143" s="65"/>
      <c r="I143" s="68"/>
      <c r="J143" s="66"/>
      <c r="K143" s="66"/>
      <c r="L143" s="66"/>
      <c r="M143" s="66"/>
      <c r="N143" s="66"/>
      <c r="O143" s="66"/>
      <c r="P143" s="66"/>
      <c r="Q143" s="65"/>
      <c r="R143" s="68"/>
      <c r="S143" s="67"/>
      <c r="T143" s="66"/>
      <c r="U143" s="66"/>
      <c r="V143" s="66"/>
      <c r="W143" s="68"/>
      <c r="X143" s="68"/>
    </row>
    <row r="144" spans="2:24">
      <c r="B144" s="66"/>
      <c r="C144" s="66"/>
      <c r="D144" s="65"/>
      <c r="E144" s="66"/>
      <c r="F144" s="66"/>
      <c r="G144" s="68"/>
      <c r="H144" s="65"/>
      <c r="I144" s="68"/>
      <c r="J144" s="66"/>
      <c r="K144" s="66"/>
      <c r="L144" s="66"/>
      <c r="M144" s="66"/>
      <c r="N144" s="66"/>
      <c r="O144" s="66"/>
      <c r="P144" s="66"/>
      <c r="Q144" s="65"/>
      <c r="R144" s="68"/>
      <c r="S144" s="67"/>
      <c r="T144" s="66"/>
      <c r="U144" s="66"/>
      <c r="V144" s="66"/>
      <c r="W144" s="68"/>
      <c r="X144" s="68"/>
    </row>
    <row r="145" spans="2:24">
      <c r="B145" s="66"/>
      <c r="C145" s="66"/>
      <c r="D145" s="65"/>
      <c r="E145" s="66"/>
      <c r="F145" s="66"/>
      <c r="G145" s="68"/>
      <c r="H145" s="65"/>
      <c r="I145" s="68"/>
      <c r="J145" s="66"/>
      <c r="K145" s="66"/>
      <c r="L145" s="66"/>
      <c r="M145" s="66"/>
      <c r="N145" s="66"/>
      <c r="O145" s="66"/>
      <c r="P145" s="66"/>
      <c r="Q145" s="65"/>
      <c r="R145" s="68"/>
      <c r="S145" s="67"/>
      <c r="T145" s="66"/>
      <c r="U145" s="66"/>
      <c r="V145" s="66"/>
      <c r="W145" s="68"/>
      <c r="X145" s="68"/>
    </row>
    <row r="146" spans="2:24">
      <c r="B146" s="66"/>
      <c r="C146" s="66"/>
      <c r="D146" s="65"/>
      <c r="E146" s="66"/>
      <c r="F146" s="66"/>
      <c r="G146" s="68"/>
      <c r="H146" s="65"/>
      <c r="I146" s="68"/>
      <c r="J146" s="66"/>
      <c r="K146" s="66"/>
      <c r="L146" s="66"/>
      <c r="M146" s="66"/>
      <c r="N146" s="66"/>
      <c r="O146" s="66"/>
      <c r="P146" s="66"/>
      <c r="Q146" s="65"/>
      <c r="R146" s="68"/>
      <c r="S146" s="67"/>
      <c r="T146" s="66"/>
      <c r="U146" s="66"/>
      <c r="V146" s="66"/>
      <c r="W146" s="68"/>
      <c r="X146" s="68"/>
    </row>
    <row r="147" spans="2:24">
      <c r="B147" s="66"/>
      <c r="C147" s="66"/>
      <c r="D147" s="65"/>
      <c r="E147" s="66"/>
      <c r="F147" s="66"/>
      <c r="G147" s="68"/>
      <c r="H147" s="65"/>
      <c r="I147" s="68"/>
      <c r="J147" s="66"/>
      <c r="K147" s="66"/>
      <c r="L147" s="66"/>
      <c r="M147" s="66"/>
      <c r="N147" s="66"/>
      <c r="O147" s="66"/>
      <c r="P147" s="66"/>
      <c r="Q147" s="65"/>
      <c r="R147" s="68"/>
      <c r="S147" s="67"/>
      <c r="T147" s="66"/>
      <c r="U147" s="66"/>
      <c r="V147" s="66"/>
      <c r="W147" s="68"/>
      <c r="X147" s="68"/>
    </row>
    <row r="148" spans="2:24">
      <c r="B148" s="66"/>
      <c r="C148" s="66"/>
      <c r="D148" s="65"/>
      <c r="E148" s="66"/>
      <c r="F148" s="66"/>
      <c r="G148" s="68"/>
      <c r="H148" s="65"/>
      <c r="I148" s="68"/>
      <c r="J148" s="66"/>
      <c r="K148" s="66"/>
      <c r="L148" s="66"/>
      <c r="M148" s="66"/>
      <c r="N148" s="66"/>
      <c r="O148" s="66"/>
      <c r="P148" s="66"/>
      <c r="Q148" s="65"/>
      <c r="R148" s="68"/>
      <c r="S148" s="67"/>
      <c r="T148" s="66"/>
      <c r="U148" s="66"/>
      <c r="V148" s="66"/>
      <c r="W148" s="68"/>
      <c r="X148" s="68"/>
    </row>
    <row r="149" spans="2:24">
      <c r="B149" s="66"/>
      <c r="C149" s="66"/>
      <c r="D149" s="65"/>
      <c r="E149" s="66"/>
      <c r="F149" s="66"/>
      <c r="G149" s="68"/>
      <c r="H149" s="65"/>
      <c r="I149" s="68"/>
      <c r="J149" s="66"/>
      <c r="K149" s="66"/>
      <c r="L149" s="66"/>
      <c r="M149" s="66"/>
      <c r="N149" s="66"/>
      <c r="O149" s="66"/>
      <c r="P149" s="66"/>
      <c r="Q149" s="65"/>
      <c r="R149" s="68"/>
      <c r="S149" s="67"/>
      <c r="T149" s="66"/>
      <c r="U149" s="66"/>
      <c r="V149" s="66"/>
      <c r="W149" s="68"/>
      <c r="X149" s="68"/>
    </row>
    <row r="150" spans="2:24">
      <c r="B150" s="66"/>
      <c r="C150" s="66"/>
      <c r="D150" s="65"/>
      <c r="E150" s="66"/>
      <c r="F150" s="66"/>
      <c r="G150" s="68"/>
      <c r="H150" s="65"/>
      <c r="I150" s="68"/>
      <c r="J150" s="66"/>
      <c r="K150" s="66"/>
      <c r="L150" s="66"/>
      <c r="M150" s="66"/>
      <c r="N150" s="66"/>
      <c r="O150" s="66"/>
      <c r="P150" s="66"/>
      <c r="Q150" s="65"/>
      <c r="R150" s="68"/>
      <c r="S150" s="67"/>
      <c r="T150" s="66"/>
      <c r="U150" s="66"/>
      <c r="V150" s="66"/>
      <c r="W150" s="68"/>
      <c r="X150" s="68"/>
    </row>
    <row r="151" spans="2:24">
      <c r="B151" s="66"/>
      <c r="C151" s="66"/>
      <c r="D151" s="65"/>
      <c r="E151" s="66"/>
      <c r="F151" s="66"/>
      <c r="G151" s="68"/>
      <c r="H151" s="65"/>
      <c r="I151" s="68"/>
      <c r="J151" s="66"/>
      <c r="K151" s="66"/>
      <c r="L151" s="66"/>
      <c r="M151" s="66"/>
      <c r="N151" s="66"/>
      <c r="O151" s="66"/>
      <c r="P151" s="66"/>
      <c r="Q151" s="65"/>
      <c r="R151" s="68"/>
      <c r="S151" s="67"/>
      <c r="T151" s="66"/>
      <c r="U151" s="66"/>
      <c r="V151" s="66"/>
      <c r="W151" s="68"/>
      <c r="X151" s="68"/>
    </row>
    <row r="152" spans="2:24">
      <c r="B152" s="66"/>
      <c r="C152" s="66"/>
      <c r="D152" s="65"/>
      <c r="E152" s="66"/>
      <c r="F152" s="66"/>
      <c r="G152" s="68"/>
      <c r="H152" s="65"/>
      <c r="I152" s="68"/>
      <c r="J152" s="66"/>
      <c r="K152" s="66"/>
      <c r="L152" s="66"/>
      <c r="M152" s="66"/>
      <c r="N152" s="66"/>
      <c r="O152" s="66"/>
      <c r="P152" s="66"/>
      <c r="Q152" s="65"/>
      <c r="R152" s="68"/>
      <c r="S152" s="67"/>
      <c r="T152" s="66"/>
      <c r="U152" s="66"/>
      <c r="V152" s="66"/>
      <c r="W152" s="68"/>
      <c r="X152" s="68"/>
    </row>
    <row r="153" spans="2:24">
      <c r="B153" s="66"/>
      <c r="C153" s="66"/>
      <c r="D153" s="65"/>
      <c r="E153" s="66"/>
      <c r="F153" s="66"/>
      <c r="G153" s="68"/>
      <c r="H153" s="65"/>
      <c r="I153" s="68"/>
      <c r="J153" s="66"/>
      <c r="K153" s="66"/>
      <c r="L153" s="66"/>
      <c r="M153" s="66"/>
      <c r="N153" s="66"/>
      <c r="O153" s="66"/>
      <c r="P153" s="66"/>
      <c r="Q153" s="65"/>
      <c r="R153" s="68"/>
      <c r="S153" s="67"/>
      <c r="T153" s="66"/>
      <c r="U153" s="66"/>
      <c r="V153" s="66"/>
      <c r="W153" s="68"/>
      <c r="X153" s="68"/>
    </row>
    <row r="154" spans="2:24">
      <c r="B154" s="66"/>
      <c r="C154" s="66"/>
      <c r="D154" s="65"/>
      <c r="E154" s="66"/>
      <c r="F154" s="66"/>
      <c r="G154" s="68"/>
      <c r="H154" s="65"/>
      <c r="I154" s="68"/>
      <c r="J154" s="66"/>
      <c r="K154" s="66"/>
      <c r="L154" s="66"/>
      <c r="M154" s="66"/>
      <c r="N154" s="66"/>
      <c r="O154" s="66"/>
      <c r="P154" s="66"/>
      <c r="Q154" s="65"/>
      <c r="R154" s="68"/>
      <c r="S154" s="67"/>
      <c r="T154" s="66"/>
      <c r="U154" s="66"/>
      <c r="V154" s="66"/>
      <c r="W154" s="68"/>
      <c r="X154" s="68"/>
    </row>
    <row r="155" spans="2:24">
      <c r="B155" s="66"/>
      <c r="C155" s="66"/>
      <c r="D155" s="65"/>
      <c r="E155" s="66"/>
      <c r="F155" s="66"/>
      <c r="G155" s="68"/>
      <c r="H155" s="65"/>
      <c r="I155" s="68"/>
      <c r="J155" s="66"/>
      <c r="K155" s="66"/>
      <c r="L155" s="66"/>
      <c r="M155" s="66"/>
      <c r="N155" s="66"/>
      <c r="O155" s="66"/>
      <c r="P155" s="66"/>
      <c r="Q155" s="65"/>
      <c r="R155" s="68"/>
      <c r="S155" s="67"/>
      <c r="T155" s="66"/>
      <c r="U155" s="66"/>
      <c r="V155" s="66"/>
      <c r="W155" s="68"/>
      <c r="X155" s="68"/>
    </row>
    <row r="156" spans="2:24">
      <c r="B156" s="66"/>
      <c r="C156" s="66"/>
      <c r="D156" s="65"/>
      <c r="E156" s="66"/>
      <c r="F156" s="66"/>
      <c r="G156" s="68"/>
      <c r="H156" s="65"/>
      <c r="I156" s="68"/>
      <c r="J156" s="66"/>
      <c r="K156" s="66"/>
      <c r="L156" s="66"/>
      <c r="M156" s="66"/>
      <c r="N156" s="66"/>
      <c r="O156" s="66"/>
      <c r="P156" s="66"/>
      <c r="Q156" s="65"/>
      <c r="R156" s="68"/>
      <c r="S156" s="67"/>
      <c r="T156" s="66"/>
      <c r="U156" s="66"/>
      <c r="V156" s="66"/>
      <c r="W156" s="68"/>
      <c r="X156" s="68"/>
    </row>
    <row r="157" spans="2:24">
      <c r="B157" s="66"/>
      <c r="C157" s="66"/>
      <c r="D157" s="65"/>
      <c r="E157" s="66"/>
      <c r="F157" s="66"/>
      <c r="G157" s="68"/>
      <c r="H157" s="65"/>
      <c r="I157" s="68"/>
      <c r="J157" s="66"/>
      <c r="K157" s="66"/>
      <c r="L157" s="66"/>
      <c r="M157" s="66"/>
      <c r="N157" s="66"/>
      <c r="O157" s="66"/>
      <c r="P157" s="66"/>
      <c r="Q157" s="65"/>
      <c r="R157" s="68"/>
      <c r="S157" s="67"/>
      <c r="T157" s="66"/>
      <c r="U157" s="66"/>
      <c r="V157" s="66"/>
      <c r="W157" s="68"/>
      <c r="X157" s="68"/>
    </row>
    <row r="158" spans="2:24">
      <c r="B158" s="66"/>
      <c r="C158" s="66"/>
      <c r="D158" s="65"/>
      <c r="E158" s="66"/>
      <c r="F158" s="66"/>
      <c r="G158" s="68"/>
      <c r="H158" s="65"/>
      <c r="I158" s="68"/>
      <c r="J158" s="66"/>
      <c r="K158" s="66"/>
      <c r="L158" s="66"/>
      <c r="M158" s="66"/>
      <c r="N158" s="66"/>
      <c r="O158" s="66"/>
      <c r="P158" s="66"/>
      <c r="Q158" s="65"/>
      <c r="R158" s="68"/>
      <c r="S158" s="67"/>
      <c r="T158" s="66"/>
      <c r="U158" s="66"/>
      <c r="V158" s="66"/>
      <c r="W158" s="68"/>
      <c r="X158" s="68"/>
    </row>
    <row r="159" spans="2:24">
      <c r="B159" s="66"/>
      <c r="C159" s="66"/>
      <c r="D159" s="65"/>
      <c r="E159" s="66"/>
      <c r="F159" s="66"/>
      <c r="G159" s="68"/>
      <c r="H159" s="65"/>
      <c r="I159" s="68"/>
      <c r="J159" s="66"/>
      <c r="K159" s="66"/>
      <c r="L159" s="66"/>
      <c r="M159" s="66"/>
      <c r="N159" s="66"/>
      <c r="O159" s="66"/>
      <c r="P159" s="66"/>
      <c r="Q159" s="65"/>
      <c r="R159" s="68"/>
      <c r="S159" s="67"/>
      <c r="T159" s="66"/>
      <c r="U159" s="66"/>
      <c r="V159" s="66"/>
      <c r="W159" s="68"/>
      <c r="X159" s="68"/>
    </row>
    <row r="160" spans="2:24">
      <c r="B160" s="66"/>
      <c r="C160" s="66"/>
      <c r="D160" s="65"/>
      <c r="E160" s="66"/>
      <c r="F160" s="66"/>
      <c r="G160" s="68"/>
      <c r="H160" s="65"/>
      <c r="I160" s="68"/>
      <c r="J160" s="66"/>
      <c r="K160" s="66"/>
      <c r="L160" s="66"/>
      <c r="M160" s="66"/>
      <c r="N160" s="66"/>
      <c r="O160" s="66"/>
      <c r="P160" s="66"/>
      <c r="Q160" s="65"/>
      <c r="R160" s="68"/>
      <c r="S160" s="67"/>
      <c r="T160" s="66"/>
      <c r="U160" s="66"/>
      <c r="V160" s="66"/>
      <c r="W160" s="68"/>
      <c r="X160" s="68"/>
    </row>
    <row r="161" spans="2:24">
      <c r="B161" s="66"/>
      <c r="C161" s="66"/>
      <c r="D161" s="65"/>
      <c r="E161" s="66"/>
      <c r="F161" s="66"/>
      <c r="G161" s="68"/>
      <c r="H161" s="65"/>
      <c r="I161" s="68"/>
      <c r="J161" s="66"/>
      <c r="K161" s="66"/>
      <c r="L161" s="66"/>
      <c r="M161" s="66"/>
      <c r="N161" s="66"/>
      <c r="O161" s="66"/>
      <c r="P161" s="66"/>
      <c r="Q161" s="65"/>
      <c r="R161" s="68"/>
      <c r="S161" s="67"/>
      <c r="T161" s="66"/>
      <c r="U161" s="66"/>
      <c r="V161" s="66"/>
      <c r="W161" s="68"/>
      <c r="X161" s="68"/>
    </row>
    <row r="162" spans="2:24">
      <c r="B162" s="66"/>
      <c r="C162" s="66"/>
      <c r="D162" s="65"/>
      <c r="E162" s="66"/>
      <c r="F162" s="66"/>
      <c r="G162" s="68"/>
      <c r="H162" s="65"/>
      <c r="I162" s="68"/>
      <c r="J162" s="66"/>
      <c r="K162" s="66"/>
      <c r="L162" s="66"/>
      <c r="M162" s="66"/>
      <c r="N162" s="66"/>
      <c r="O162" s="66"/>
      <c r="P162" s="66"/>
      <c r="Q162" s="65"/>
      <c r="R162" s="68"/>
      <c r="S162" s="67"/>
      <c r="T162" s="66"/>
      <c r="U162" s="66"/>
      <c r="V162" s="66"/>
      <c r="W162" s="68"/>
      <c r="X162" s="68"/>
    </row>
    <row r="163" spans="2:24">
      <c r="B163" s="66"/>
      <c r="C163" s="66"/>
      <c r="D163" s="65"/>
      <c r="E163" s="66"/>
      <c r="F163" s="66"/>
      <c r="G163" s="68"/>
      <c r="H163" s="65"/>
      <c r="I163" s="68"/>
      <c r="J163" s="66"/>
      <c r="K163" s="66"/>
      <c r="L163" s="66"/>
      <c r="M163" s="66"/>
      <c r="N163" s="66"/>
      <c r="O163" s="66"/>
      <c r="P163" s="66"/>
      <c r="Q163" s="65"/>
      <c r="R163" s="68"/>
      <c r="S163" s="67"/>
      <c r="T163" s="66"/>
      <c r="U163" s="66"/>
      <c r="V163" s="66"/>
      <c r="W163" s="68"/>
      <c r="X163" s="68"/>
    </row>
    <row r="164" spans="2:24">
      <c r="B164" s="66"/>
      <c r="C164" s="66"/>
      <c r="D164" s="65"/>
      <c r="E164" s="66"/>
      <c r="F164" s="66"/>
      <c r="G164" s="68"/>
      <c r="H164" s="65"/>
      <c r="I164" s="68"/>
      <c r="J164" s="66"/>
      <c r="K164" s="66"/>
      <c r="L164" s="66"/>
      <c r="M164" s="66"/>
      <c r="N164" s="66"/>
      <c r="O164" s="66"/>
      <c r="P164" s="66"/>
      <c r="Q164" s="65"/>
      <c r="R164" s="68"/>
      <c r="S164" s="67"/>
      <c r="T164" s="66"/>
      <c r="U164" s="66"/>
      <c r="V164" s="66"/>
      <c r="W164" s="68"/>
      <c r="X164" s="68"/>
    </row>
    <row r="165" spans="2:24">
      <c r="B165" s="66"/>
      <c r="C165" s="66"/>
      <c r="D165" s="65"/>
      <c r="E165" s="66"/>
      <c r="F165" s="66"/>
      <c r="G165" s="68"/>
      <c r="H165" s="65"/>
      <c r="I165" s="68"/>
      <c r="J165" s="66"/>
      <c r="K165" s="66"/>
      <c r="L165" s="66"/>
      <c r="M165" s="66"/>
      <c r="N165" s="66"/>
      <c r="O165" s="66"/>
      <c r="P165" s="66"/>
      <c r="Q165" s="65"/>
      <c r="R165" s="68"/>
      <c r="S165" s="67"/>
      <c r="T165" s="66"/>
      <c r="U165" s="66"/>
      <c r="V165" s="66"/>
      <c r="W165" s="68"/>
      <c r="X165" s="68"/>
    </row>
    <row r="166" spans="2:24">
      <c r="B166" s="66"/>
      <c r="C166" s="66"/>
      <c r="D166" s="65"/>
      <c r="E166" s="66"/>
      <c r="F166" s="66"/>
      <c r="G166" s="68"/>
      <c r="H166" s="65"/>
      <c r="I166" s="68"/>
      <c r="J166" s="66"/>
      <c r="K166" s="66"/>
      <c r="L166" s="66"/>
      <c r="M166" s="66"/>
      <c r="N166" s="66"/>
      <c r="O166" s="66"/>
      <c r="P166" s="66"/>
      <c r="Q166" s="65"/>
      <c r="R166" s="68"/>
      <c r="S166" s="67"/>
      <c r="T166" s="66"/>
      <c r="U166" s="66"/>
      <c r="V166" s="66"/>
      <c r="W166" s="68"/>
      <c r="X166" s="68"/>
    </row>
    <row r="167" spans="2:24">
      <c r="B167" s="66"/>
      <c r="C167" s="66"/>
      <c r="D167" s="65"/>
      <c r="E167" s="66"/>
      <c r="F167" s="66"/>
      <c r="G167" s="68"/>
      <c r="H167" s="65"/>
      <c r="I167" s="68"/>
      <c r="J167" s="66"/>
      <c r="K167" s="66"/>
      <c r="L167" s="66"/>
      <c r="M167" s="66"/>
      <c r="N167" s="66"/>
      <c r="O167" s="66"/>
      <c r="P167" s="66"/>
      <c r="Q167" s="65"/>
      <c r="R167" s="68"/>
      <c r="S167" s="67"/>
      <c r="T167" s="66"/>
      <c r="U167" s="66"/>
      <c r="V167" s="66"/>
      <c r="W167" s="68"/>
      <c r="X167" s="68"/>
    </row>
    <row r="168" spans="2:24">
      <c r="B168" s="66"/>
      <c r="C168" s="66"/>
      <c r="D168" s="65"/>
      <c r="E168" s="66"/>
      <c r="F168" s="66"/>
      <c r="G168" s="68"/>
      <c r="H168" s="65"/>
      <c r="I168" s="68"/>
      <c r="J168" s="66"/>
      <c r="K168" s="66"/>
      <c r="L168" s="66"/>
      <c r="M168" s="66"/>
      <c r="N168" s="66"/>
      <c r="O168" s="66"/>
      <c r="P168" s="66"/>
      <c r="Q168" s="65"/>
      <c r="R168" s="68"/>
      <c r="S168" s="67"/>
      <c r="T168" s="66"/>
      <c r="U168" s="66"/>
      <c r="V168" s="66"/>
      <c r="W168" s="68"/>
      <c r="X168" s="68"/>
    </row>
    <row r="169" spans="2:24">
      <c r="B169" s="66"/>
      <c r="C169" s="66"/>
      <c r="D169" s="65"/>
      <c r="E169" s="66"/>
      <c r="F169" s="66"/>
      <c r="G169" s="68"/>
      <c r="H169" s="65"/>
      <c r="I169" s="68"/>
      <c r="J169" s="66"/>
      <c r="K169" s="66"/>
      <c r="L169" s="66"/>
      <c r="M169" s="66"/>
      <c r="N169" s="66"/>
      <c r="O169" s="66"/>
      <c r="P169" s="66"/>
      <c r="Q169" s="65"/>
      <c r="R169" s="68"/>
      <c r="S169" s="67"/>
      <c r="T169" s="66"/>
      <c r="U169" s="66"/>
      <c r="V169" s="66"/>
      <c r="W169" s="68"/>
      <c r="X169" s="68"/>
    </row>
    <row r="170" spans="2:24">
      <c r="B170" s="66"/>
      <c r="C170" s="66"/>
      <c r="D170" s="65"/>
      <c r="E170" s="66"/>
      <c r="F170" s="66"/>
      <c r="G170" s="68"/>
      <c r="H170" s="65"/>
      <c r="I170" s="68"/>
      <c r="J170" s="66"/>
      <c r="K170" s="66"/>
      <c r="L170" s="66"/>
      <c r="M170" s="66"/>
      <c r="N170" s="66"/>
      <c r="O170" s="66"/>
      <c r="P170" s="66"/>
      <c r="Q170" s="65"/>
      <c r="R170" s="68"/>
      <c r="S170" s="67"/>
      <c r="T170" s="66"/>
      <c r="U170" s="66"/>
      <c r="V170" s="66"/>
      <c r="W170" s="68"/>
      <c r="X170" s="68"/>
    </row>
    <row r="171" spans="2:24">
      <c r="B171" s="66"/>
      <c r="C171" s="66"/>
      <c r="D171" s="65"/>
      <c r="E171" s="66"/>
      <c r="F171" s="66"/>
      <c r="G171" s="68"/>
      <c r="H171" s="65"/>
      <c r="I171" s="68"/>
      <c r="J171" s="66"/>
      <c r="K171" s="66"/>
      <c r="L171" s="66"/>
      <c r="M171" s="66"/>
      <c r="N171" s="66"/>
      <c r="O171" s="66"/>
      <c r="P171" s="66"/>
      <c r="Q171" s="65"/>
      <c r="R171" s="68"/>
      <c r="S171" s="67"/>
      <c r="T171" s="66"/>
      <c r="U171" s="66"/>
      <c r="V171" s="66"/>
      <c r="W171" s="68"/>
      <c r="X171" s="68"/>
    </row>
    <row r="172" spans="2:24">
      <c r="B172" s="66"/>
      <c r="C172" s="66"/>
      <c r="D172" s="65"/>
      <c r="E172" s="66"/>
      <c r="F172" s="66"/>
      <c r="G172" s="68"/>
      <c r="H172" s="65"/>
      <c r="I172" s="68"/>
      <c r="J172" s="66"/>
      <c r="K172" s="66"/>
      <c r="L172" s="66"/>
      <c r="M172" s="66"/>
      <c r="N172" s="66"/>
      <c r="O172" s="66"/>
      <c r="P172" s="66"/>
      <c r="Q172" s="65"/>
      <c r="R172" s="68"/>
      <c r="S172" s="67"/>
      <c r="T172" s="66"/>
      <c r="U172" s="66"/>
      <c r="V172" s="66"/>
      <c r="W172" s="68"/>
      <c r="X172" s="68"/>
    </row>
    <row r="173" spans="2:24">
      <c r="B173" s="66"/>
      <c r="C173" s="66"/>
      <c r="D173" s="65"/>
      <c r="E173" s="66"/>
      <c r="F173" s="66"/>
      <c r="G173" s="68"/>
      <c r="H173" s="65"/>
      <c r="I173" s="68"/>
      <c r="J173" s="66"/>
      <c r="K173" s="66"/>
      <c r="L173" s="66"/>
      <c r="M173" s="66"/>
      <c r="N173" s="66"/>
      <c r="O173" s="66"/>
      <c r="P173" s="66"/>
      <c r="Q173" s="65"/>
      <c r="R173" s="68"/>
      <c r="S173" s="67"/>
      <c r="T173" s="66"/>
      <c r="U173" s="66"/>
      <c r="V173" s="66"/>
      <c r="W173" s="68"/>
      <c r="X173" s="68"/>
    </row>
    <row r="174" spans="2:24">
      <c r="B174" s="66"/>
      <c r="C174" s="66"/>
      <c r="D174" s="65"/>
      <c r="E174" s="66"/>
      <c r="F174" s="66"/>
      <c r="G174" s="68"/>
      <c r="H174" s="65"/>
      <c r="I174" s="68"/>
      <c r="J174" s="66"/>
      <c r="K174" s="66"/>
      <c r="L174" s="66"/>
      <c r="M174" s="66"/>
      <c r="N174" s="66"/>
      <c r="O174" s="66"/>
      <c r="P174" s="66"/>
      <c r="Q174" s="65"/>
      <c r="R174" s="68"/>
      <c r="S174" s="67"/>
      <c r="T174" s="66"/>
      <c r="U174" s="66"/>
      <c r="V174" s="66"/>
      <c r="W174" s="68"/>
      <c r="X174" s="68"/>
    </row>
    <row r="175" spans="2:24">
      <c r="B175" s="66"/>
      <c r="C175" s="66"/>
      <c r="D175" s="65"/>
      <c r="E175" s="66"/>
      <c r="F175" s="66"/>
      <c r="G175" s="68"/>
      <c r="H175" s="65"/>
      <c r="I175" s="68"/>
      <c r="J175" s="66"/>
      <c r="K175" s="66"/>
      <c r="L175" s="66"/>
      <c r="M175" s="66"/>
      <c r="N175" s="66"/>
      <c r="O175" s="66"/>
      <c r="P175" s="66"/>
      <c r="Q175" s="65"/>
      <c r="R175" s="68"/>
      <c r="S175" s="67"/>
      <c r="T175" s="66"/>
      <c r="U175" s="66"/>
      <c r="V175" s="66"/>
      <c r="W175" s="68"/>
      <c r="X175" s="68"/>
    </row>
    <row r="176" spans="2:24">
      <c r="B176" s="66"/>
      <c r="C176" s="66"/>
      <c r="D176" s="65"/>
      <c r="E176" s="66"/>
      <c r="F176" s="66"/>
      <c r="G176" s="68"/>
      <c r="H176" s="65"/>
      <c r="I176" s="68"/>
      <c r="J176" s="66"/>
      <c r="K176" s="66"/>
      <c r="L176" s="66"/>
      <c r="M176" s="66"/>
      <c r="N176" s="66"/>
      <c r="O176" s="66"/>
      <c r="P176" s="66"/>
      <c r="Q176" s="65"/>
      <c r="R176" s="68"/>
      <c r="S176" s="67"/>
      <c r="T176" s="66"/>
      <c r="U176" s="66"/>
      <c r="V176" s="66"/>
      <c r="W176" s="68"/>
      <c r="X176" s="68"/>
    </row>
    <row r="177" spans="2:24">
      <c r="B177" s="66"/>
      <c r="C177" s="66"/>
      <c r="D177" s="65"/>
      <c r="E177" s="66"/>
      <c r="F177" s="66"/>
      <c r="G177" s="68"/>
      <c r="H177" s="65"/>
      <c r="I177" s="68"/>
      <c r="J177" s="66"/>
      <c r="K177" s="66"/>
      <c r="L177" s="66"/>
      <c r="M177" s="66"/>
      <c r="N177" s="66"/>
      <c r="O177" s="66"/>
      <c r="P177" s="66"/>
      <c r="Q177" s="65"/>
      <c r="R177" s="68"/>
      <c r="S177" s="67"/>
      <c r="T177" s="66"/>
      <c r="U177" s="66"/>
      <c r="V177" s="66"/>
      <c r="W177" s="68"/>
      <c r="X177" s="68"/>
    </row>
    <row r="178" spans="2:24">
      <c r="B178" s="66"/>
      <c r="C178" s="66"/>
      <c r="D178" s="65"/>
      <c r="E178" s="66"/>
      <c r="F178" s="66"/>
      <c r="G178" s="68"/>
      <c r="H178" s="65"/>
      <c r="I178" s="68"/>
      <c r="J178" s="66"/>
      <c r="K178" s="66"/>
      <c r="L178" s="66"/>
      <c r="M178" s="66"/>
      <c r="N178" s="66"/>
      <c r="O178" s="66"/>
      <c r="P178" s="66"/>
      <c r="Q178" s="65"/>
      <c r="R178" s="68"/>
      <c r="S178" s="67"/>
      <c r="T178" s="66"/>
      <c r="U178" s="66"/>
      <c r="V178" s="66"/>
      <c r="W178" s="68"/>
      <c r="X178" s="68"/>
    </row>
    <row r="179" spans="2:24">
      <c r="B179" s="66"/>
      <c r="C179" s="66"/>
      <c r="D179" s="65"/>
      <c r="E179" s="66"/>
      <c r="F179" s="66"/>
      <c r="G179" s="68"/>
      <c r="H179" s="65"/>
      <c r="I179" s="68"/>
      <c r="J179" s="66"/>
      <c r="K179" s="66"/>
      <c r="L179" s="66"/>
      <c r="M179" s="66"/>
      <c r="N179" s="66"/>
      <c r="O179" s="66"/>
      <c r="P179" s="66"/>
      <c r="Q179" s="65"/>
      <c r="R179" s="68"/>
      <c r="S179" s="67"/>
      <c r="T179" s="66"/>
      <c r="U179" s="66"/>
      <c r="V179" s="66"/>
      <c r="W179" s="68"/>
      <c r="X179" s="68"/>
    </row>
    <row r="180" spans="2:24">
      <c r="B180" s="66"/>
      <c r="C180" s="66"/>
      <c r="D180" s="65"/>
      <c r="E180" s="66"/>
      <c r="F180" s="66"/>
      <c r="G180" s="68"/>
      <c r="H180" s="65"/>
      <c r="I180" s="68"/>
      <c r="J180" s="66"/>
      <c r="K180" s="66"/>
      <c r="L180" s="66"/>
      <c r="M180" s="66"/>
      <c r="N180" s="66"/>
      <c r="O180" s="66"/>
      <c r="P180" s="66"/>
      <c r="Q180" s="65"/>
      <c r="R180" s="68"/>
      <c r="S180" s="67"/>
      <c r="T180" s="66"/>
      <c r="U180" s="66"/>
      <c r="V180" s="66"/>
      <c r="W180" s="68"/>
      <c r="X180" s="68"/>
    </row>
    <row r="181" spans="2:24">
      <c r="B181" s="66"/>
      <c r="C181" s="66"/>
      <c r="D181" s="65"/>
      <c r="E181" s="66"/>
      <c r="F181" s="66"/>
      <c r="G181" s="68"/>
      <c r="H181" s="65"/>
      <c r="I181" s="68"/>
      <c r="J181" s="66"/>
      <c r="K181" s="66"/>
      <c r="L181" s="66"/>
      <c r="M181" s="66"/>
      <c r="N181" s="66"/>
      <c r="O181" s="66"/>
      <c r="P181" s="66"/>
      <c r="Q181" s="65"/>
      <c r="R181" s="68"/>
      <c r="S181" s="67"/>
      <c r="T181" s="66"/>
      <c r="U181" s="66"/>
      <c r="V181" s="66"/>
      <c r="W181" s="68"/>
      <c r="X181" s="68"/>
    </row>
    <row r="182" spans="2:24">
      <c r="B182" s="66"/>
      <c r="C182" s="66"/>
      <c r="D182" s="65"/>
      <c r="E182" s="66"/>
      <c r="F182" s="66"/>
      <c r="G182" s="68"/>
      <c r="H182" s="65"/>
      <c r="I182" s="68"/>
      <c r="J182" s="66"/>
      <c r="K182" s="66"/>
      <c r="L182" s="66"/>
      <c r="M182" s="66"/>
      <c r="N182" s="66"/>
      <c r="O182" s="66"/>
      <c r="P182" s="66"/>
      <c r="Q182" s="65"/>
      <c r="R182" s="68"/>
      <c r="S182" s="67"/>
      <c r="T182" s="66"/>
      <c r="U182" s="66"/>
      <c r="V182" s="66"/>
      <c r="W182" s="68"/>
      <c r="X182" s="68"/>
    </row>
    <row r="183" spans="2:24">
      <c r="B183" s="66"/>
      <c r="C183" s="66"/>
      <c r="D183" s="65"/>
      <c r="E183" s="66"/>
      <c r="F183" s="66"/>
      <c r="G183" s="68"/>
      <c r="H183" s="65"/>
      <c r="I183" s="68"/>
      <c r="J183" s="66"/>
      <c r="K183" s="66"/>
      <c r="L183" s="66"/>
      <c r="M183" s="66"/>
      <c r="N183" s="66"/>
      <c r="O183" s="66"/>
      <c r="P183" s="66"/>
      <c r="Q183" s="65"/>
      <c r="R183" s="68"/>
      <c r="S183" s="67"/>
      <c r="T183" s="66"/>
      <c r="U183" s="66"/>
      <c r="V183" s="66"/>
      <c r="W183" s="68"/>
      <c r="X183" s="68"/>
    </row>
    <row r="184" spans="2:24">
      <c r="B184" s="66"/>
      <c r="C184" s="66"/>
      <c r="D184" s="65"/>
      <c r="E184" s="66"/>
      <c r="F184" s="66"/>
      <c r="G184" s="68"/>
      <c r="H184" s="65"/>
      <c r="I184" s="68"/>
      <c r="J184" s="66"/>
      <c r="K184" s="66"/>
      <c r="L184" s="66"/>
      <c r="M184" s="66"/>
      <c r="N184" s="66"/>
      <c r="O184" s="66"/>
      <c r="P184" s="66"/>
      <c r="Q184" s="65"/>
      <c r="R184" s="68"/>
      <c r="S184" s="67"/>
      <c r="T184" s="66"/>
      <c r="U184" s="66"/>
      <c r="V184" s="66"/>
      <c r="W184" s="68"/>
      <c r="X184" s="68"/>
    </row>
    <row r="185" spans="2:24">
      <c r="B185" s="66"/>
      <c r="C185" s="66"/>
      <c r="D185" s="65"/>
      <c r="E185" s="66"/>
      <c r="F185" s="66"/>
      <c r="G185" s="68"/>
      <c r="H185" s="65"/>
      <c r="I185" s="68"/>
      <c r="J185" s="66"/>
      <c r="K185" s="66"/>
      <c r="L185" s="66"/>
      <c r="M185" s="66"/>
      <c r="N185" s="66"/>
      <c r="O185" s="66"/>
      <c r="P185" s="66"/>
      <c r="Q185" s="65"/>
      <c r="R185" s="68"/>
      <c r="S185" s="67"/>
      <c r="T185" s="66"/>
      <c r="U185" s="66"/>
      <c r="V185" s="66"/>
      <c r="W185" s="68"/>
      <c r="X185" s="68"/>
    </row>
    <row r="186" spans="2:24">
      <c r="B186" s="66"/>
      <c r="C186" s="66"/>
      <c r="D186" s="65"/>
      <c r="E186" s="66"/>
      <c r="F186" s="66"/>
      <c r="G186" s="68"/>
      <c r="H186" s="65"/>
      <c r="I186" s="68"/>
      <c r="J186" s="66"/>
      <c r="K186" s="66"/>
      <c r="L186" s="66"/>
      <c r="M186" s="66"/>
      <c r="N186" s="66"/>
      <c r="O186" s="66"/>
      <c r="P186" s="66"/>
      <c r="Q186" s="65"/>
      <c r="R186" s="68"/>
      <c r="S186" s="67"/>
      <c r="T186" s="66"/>
      <c r="U186" s="66"/>
      <c r="V186" s="66"/>
      <c r="W186" s="68"/>
      <c r="X186" s="68"/>
    </row>
    <row r="187" spans="2:24">
      <c r="B187" s="66"/>
      <c r="C187" s="66"/>
      <c r="D187" s="65"/>
      <c r="E187" s="66"/>
      <c r="F187" s="66"/>
      <c r="G187" s="68"/>
      <c r="H187" s="65"/>
      <c r="I187" s="68"/>
      <c r="J187" s="66"/>
      <c r="K187" s="66"/>
      <c r="L187" s="66"/>
      <c r="M187" s="66"/>
      <c r="N187" s="66"/>
      <c r="O187" s="66"/>
      <c r="P187" s="66"/>
      <c r="Q187" s="65"/>
      <c r="R187" s="68"/>
      <c r="S187" s="67"/>
      <c r="T187" s="66"/>
      <c r="U187" s="66"/>
      <c r="V187" s="66"/>
      <c r="W187" s="68"/>
      <c r="X187" s="68"/>
    </row>
    <row r="188" spans="2:24">
      <c r="B188" s="66"/>
      <c r="C188" s="66"/>
      <c r="D188" s="65"/>
      <c r="E188" s="66"/>
      <c r="F188" s="66"/>
      <c r="G188" s="68"/>
      <c r="H188" s="65"/>
      <c r="I188" s="68"/>
      <c r="J188" s="66"/>
      <c r="K188" s="66"/>
      <c r="L188" s="66"/>
      <c r="M188" s="66"/>
      <c r="N188" s="66"/>
      <c r="O188" s="66"/>
      <c r="P188" s="66"/>
      <c r="Q188" s="65"/>
      <c r="R188" s="68"/>
      <c r="S188" s="67"/>
      <c r="T188" s="66"/>
      <c r="U188" s="66"/>
      <c r="V188" s="66"/>
      <c r="W188" s="68"/>
      <c r="X188" s="68"/>
    </row>
    <row r="189" spans="2:24">
      <c r="B189" s="66"/>
      <c r="C189" s="66"/>
      <c r="D189" s="65"/>
      <c r="E189" s="66"/>
      <c r="F189" s="66"/>
      <c r="G189" s="68"/>
      <c r="H189" s="65"/>
      <c r="I189" s="68"/>
      <c r="J189" s="66"/>
      <c r="K189" s="66"/>
      <c r="L189" s="66"/>
      <c r="M189" s="66"/>
      <c r="N189" s="66"/>
      <c r="O189" s="66"/>
      <c r="P189" s="66"/>
      <c r="Q189" s="65"/>
      <c r="R189" s="68"/>
      <c r="S189" s="67"/>
      <c r="T189" s="66"/>
      <c r="U189" s="66"/>
      <c r="V189" s="66"/>
      <c r="W189" s="68"/>
      <c r="X189" s="68"/>
    </row>
    <row r="190" spans="2:24">
      <c r="B190" s="66"/>
      <c r="C190" s="66"/>
      <c r="D190" s="65"/>
      <c r="E190" s="66"/>
      <c r="F190" s="66"/>
      <c r="G190" s="68"/>
      <c r="H190" s="65"/>
      <c r="I190" s="68"/>
      <c r="J190" s="66"/>
      <c r="K190" s="66"/>
      <c r="L190" s="66"/>
      <c r="M190" s="66"/>
      <c r="N190" s="66"/>
      <c r="O190" s="66"/>
      <c r="P190" s="66"/>
      <c r="Q190" s="65"/>
      <c r="R190" s="68"/>
      <c r="S190" s="67"/>
      <c r="T190" s="66"/>
      <c r="U190" s="66"/>
      <c r="V190" s="66"/>
      <c r="W190" s="68"/>
      <c r="X190" s="68"/>
    </row>
    <row r="191" spans="2:24">
      <c r="B191" s="66"/>
      <c r="C191" s="66"/>
      <c r="D191" s="65"/>
      <c r="E191" s="66"/>
      <c r="F191" s="66"/>
      <c r="G191" s="68"/>
      <c r="H191" s="65"/>
      <c r="I191" s="68"/>
      <c r="J191" s="66"/>
      <c r="K191" s="66"/>
      <c r="L191" s="66"/>
      <c r="M191" s="66"/>
      <c r="N191" s="66"/>
      <c r="O191" s="66"/>
      <c r="P191" s="66"/>
      <c r="Q191" s="65"/>
      <c r="R191" s="68"/>
      <c r="S191" s="67"/>
      <c r="T191" s="66"/>
      <c r="U191" s="66"/>
      <c r="V191" s="66"/>
      <c r="W191" s="68"/>
      <c r="X191" s="68"/>
    </row>
    <row r="192" spans="2:24">
      <c r="B192" s="66"/>
      <c r="C192" s="66"/>
      <c r="D192" s="65"/>
      <c r="E192" s="66"/>
      <c r="F192" s="66"/>
      <c r="G192" s="68"/>
      <c r="H192" s="65"/>
      <c r="I192" s="68"/>
      <c r="J192" s="66"/>
      <c r="K192" s="66"/>
      <c r="L192" s="66"/>
      <c r="M192" s="66"/>
      <c r="N192" s="66"/>
      <c r="O192" s="66"/>
      <c r="P192" s="66"/>
      <c r="Q192" s="65"/>
      <c r="R192" s="68"/>
      <c r="S192" s="67"/>
      <c r="T192" s="66"/>
      <c r="U192" s="66"/>
      <c r="V192" s="66"/>
      <c r="W192" s="68"/>
      <c r="X192" s="68"/>
    </row>
    <row r="193" spans="2:24">
      <c r="B193" s="66"/>
      <c r="C193" s="66"/>
      <c r="D193" s="65"/>
      <c r="E193" s="66"/>
      <c r="F193" s="66"/>
      <c r="G193" s="68"/>
      <c r="H193" s="65"/>
      <c r="I193" s="68"/>
      <c r="J193" s="66"/>
      <c r="K193" s="66"/>
      <c r="L193" s="66"/>
      <c r="M193" s="66"/>
      <c r="N193" s="66"/>
      <c r="O193" s="66"/>
      <c r="P193" s="66"/>
      <c r="Q193" s="65"/>
      <c r="R193" s="68"/>
      <c r="S193" s="67"/>
      <c r="T193" s="66"/>
      <c r="U193" s="66"/>
      <c r="V193" s="66"/>
      <c r="W193" s="68"/>
      <c r="X193" s="68"/>
    </row>
    <row r="194" spans="2:24">
      <c r="B194" s="66"/>
      <c r="C194" s="66"/>
      <c r="D194" s="65"/>
      <c r="E194" s="66"/>
      <c r="F194" s="66"/>
      <c r="G194" s="68"/>
      <c r="H194" s="65"/>
      <c r="I194" s="68"/>
      <c r="J194" s="66"/>
      <c r="K194" s="66"/>
      <c r="L194" s="66"/>
      <c r="M194" s="66"/>
      <c r="N194" s="66"/>
      <c r="O194" s="66"/>
      <c r="P194" s="66"/>
      <c r="Q194" s="65"/>
      <c r="R194" s="68"/>
      <c r="S194" s="67"/>
      <c r="T194" s="66"/>
      <c r="U194" s="66"/>
      <c r="V194" s="66"/>
      <c r="W194" s="68"/>
      <c r="X194" s="68"/>
    </row>
    <row r="195" spans="2:24">
      <c r="B195" s="66"/>
      <c r="C195" s="66"/>
      <c r="D195" s="65"/>
      <c r="E195" s="66"/>
      <c r="F195" s="66"/>
      <c r="G195" s="68"/>
      <c r="H195" s="65"/>
      <c r="I195" s="68"/>
      <c r="J195" s="66"/>
      <c r="K195" s="66"/>
      <c r="L195" s="66"/>
      <c r="M195" s="66"/>
      <c r="N195" s="66"/>
      <c r="O195" s="66"/>
      <c r="P195" s="66"/>
      <c r="Q195" s="65"/>
      <c r="R195" s="68"/>
      <c r="S195" s="67"/>
      <c r="T195" s="66"/>
      <c r="U195" s="66"/>
      <c r="V195" s="66"/>
      <c r="W195" s="68"/>
      <c r="X195" s="68"/>
    </row>
    <row r="196" spans="2:24">
      <c r="B196" s="66"/>
      <c r="C196" s="66"/>
      <c r="D196" s="65"/>
      <c r="E196" s="66"/>
      <c r="F196" s="66"/>
      <c r="G196" s="68"/>
      <c r="H196" s="65"/>
      <c r="I196" s="68"/>
      <c r="J196" s="66"/>
      <c r="K196" s="66"/>
      <c r="L196" s="66"/>
      <c r="M196" s="66"/>
      <c r="N196" s="66"/>
      <c r="O196" s="66"/>
      <c r="P196" s="66"/>
      <c r="Q196" s="65"/>
      <c r="R196" s="68"/>
      <c r="S196" s="67"/>
      <c r="T196" s="66"/>
      <c r="U196" s="66"/>
      <c r="V196" s="66"/>
      <c r="W196" s="68"/>
      <c r="X196" s="68"/>
    </row>
    <row r="197" spans="2:24">
      <c r="B197" s="66"/>
      <c r="C197" s="66"/>
      <c r="D197" s="65"/>
      <c r="E197" s="66"/>
      <c r="F197" s="66"/>
      <c r="G197" s="68"/>
      <c r="H197" s="65"/>
      <c r="I197" s="68"/>
      <c r="J197" s="66"/>
      <c r="K197" s="66"/>
      <c r="L197" s="66"/>
      <c r="M197" s="66"/>
      <c r="N197" s="66"/>
      <c r="O197" s="66"/>
      <c r="P197" s="66"/>
      <c r="Q197" s="65"/>
      <c r="R197" s="68"/>
      <c r="S197" s="67"/>
      <c r="T197" s="66"/>
      <c r="U197" s="66"/>
      <c r="V197" s="66"/>
      <c r="W197" s="68"/>
      <c r="X197" s="68"/>
    </row>
    <row r="198" spans="2:24">
      <c r="B198" s="66"/>
      <c r="C198" s="66"/>
      <c r="D198" s="65"/>
      <c r="E198" s="66"/>
      <c r="F198" s="66"/>
      <c r="G198" s="68"/>
      <c r="H198" s="65"/>
      <c r="I198" s="68"/>
      <c r="J198" s="66"/>
      <c r="K198" s="66"/>
      <c r="L198" s="66"/>
      <c r="M198" s="66"/>
      <c r="N198" s="66"/>
      <c r="O198" s="66"/>
      <c r="P198" s="66"/>
      <c r="Q198" s="65"/>
      <c r="R198" s="68"/>
      <c r="S198" s="67"/>
      <c r="T198" s="66"/>
      <c r="U198" s="66"/>
      <c r="V198" s="66"/>
      <c r="W198" s="68"/>
      <c r="X198" s="68"/>
    </row>
    <row r="199" spans="2:24">
      <c r="B199" s="66"/>
      <c r="C199" s="66"/>
      <c r="D199" s="65"/>
      <c r="E199" s="66"/>
      <c r="F199" s="66"/>
      <c r="G199" s="68"/>
      <c r="H199" s="65"/>
      <c r="I199" s="68"/>
      <c r="J199" s="66"/>
      <c r="K199" s="66"/>
      <c r="L199" s="66"/>
      <c r="M199" s="66"/>
      <c r="N199" s="66"/>
      <c r="O199" s="66"/>
      <c r="P199" s="66"/>
      <c r="Q199" s="65"/>
      <c r="R199" s="68"/>
      <c r="S199" s="67"/>
      <c r="T199" s="66"/>
      <c r="U199" s="66"/>
      <c r="V199" s="66"/>
      <c r="W199" s="68"/>
      <c r="X199" s="68"/>
    </row>
    <row r="200" spans="2:24">
      <c r="B200" s="66"/>
      <c r="C200" s="66"/>
      <c r="D200" s="65"/>
      <c r="E200" s="66"/>
      <c r="F200" s="66"/>
      <c r="G200" s="68"/>
      <c r="H200" s="65"/>
      <c r="I200" s="68"/>
      <c r="J200" s="66"/>
      <c r="K200" s="66"/>
      <c r="L200" s="66"/>
      <c r="M200" s="66"/>
      <c r="N200" s="66"/>
      <c r="O200" s="66"/>
      <c r="P200" s="66"/>
      <c r="Q200" s="65"/>
      <c r="R200" s="68"/>
      <c r="S200" s="67"/>
      <c r="T200" s="66"/>
      <c r="U200" s="66"/>
      <c r="V200" s="66"/>
      <c r="W200" s="68"/>
      <c r="X200" s="68"/>
    </row>
    <row r="201" spans="2:24">
      <c r="B201" s="66"/>
      <c r="C201" s="66"/>
      <c r="D201" s="65"/>
      <c r="E201" s="66"/>
      <c r="F201" s="66"/>
      <c r="G201" s="68"/>
      <c r="H201" s="65"/>
      <c r="I201" s="68"/>
      <c r="J201" s="66"/>
      <c r="K201" s="66"/>
      <c r="L201" s="66"/>
      <c r="M201" s="66"/>
      <c r="N201" s="66"/>
      <c r="O201" s="66"/>
      <c r="P201" s="66"/>
      <c r="Q201" s="65"/>
      <c r="R201" s="68"/>
      <c r="S201" s="67"/>
      <c r="T201" s="66"/>
      <c r="U201" s="66"/>
      <c r="V201" s="66"/>
      <c r="W201" s="68"/>
      <c r="X201" s="68"/>
    </row>
    <row r="202" spans="2:24">
      <c r="B202" s="67"/>
      <c r="C202" s="67"/>
      <c r="D202" s="65"/>
      <c r="E202" s="67"/>
      <c r="F202" s="67"/>
      <c r="G202" s="67"/>
      <c r="H202" s="67"/>
      <c r="I202" s="65"/>
      <c r="J202" s="67"/>
      <c r="K202" s="67"/>
      <c r="L202" s="67"/>
      <c r="M202" s="67"/>
      <c r="N202" s="67"/>
      <c r="O202" s="67"/>
      <c r="P202" s="67"/>
      <c r="Q202" s="67"/>
      <c r="R202" s="65"/>
      <c r="S202" s="67"/>
      <c r="T202" s="67"/>
      <c r="U202" s="67"/>
      <c r="V202" s="67"/>
      <c r="W202" s="65"/>
      <c r="X202" s="68"/>
    </row>
    <row r="203" spans="2:24">
      <c r="B203" s="67"/>
      <c r="C203" s="67"/>
      <c r="D203" s="65"/>
      <c r="E203" s="67"/>
      <c r="F203" s="67"/>
      <c r="G203" s="67"/>
      <c r="H203" s="67"/>
      <c r="I203" s="65"/>
      <c r="J203" s="67"/>
      <c r="K203" s="67"/>
      <c r="L203" s="67"/>
      <c r="M203" s="67"/>
      <c r="N203" s="67"/>
      <c r="O203" s="67"/>
      <c r="P203" s="67"/>
      <c r="Q203" s="67"/>
      <c r="R203" s="65"/>
      <c r="S203" s="67"/>
      <c r="T203" s="67"/>
      <c r="U203" s="67"/>
      <c r="V203" s="67"/>
      <c r="W203" s="65"/>
      <c r="X203" s="68"/>
    </row>
    <row r="204" spans="2:24">
      <c r="B204" s="67"/>
      <c r="C204" s="67"/>
      <c r="D204" s="65"/>
      <c r="E204" s="67"/>
      <c r="F204" s="67"/>
      <c r="G204" s="67"/>
      <c r="H204" s="67"/>
      <c r="I204" s="65"/>
      <c r="J204" s="67"/>
      <c r="K204" s="67"/>
      <c r="L204" s="67"/>
      <c r="M204" s="67"/>
      <c r="N204" s="67"/>
      <c r="O204" s="67"/>
      <c r="P204" s="67"/>
      <c r="Q204" s="67"/>
      <c r="R204" s="65"/>
      <c r="S204" s="67"/>
      <c r="T204" s="67"/>
      <c r="U204" s="67"/>
      <c r="V204" s="67"/>
      <c r="W204" s="65"/>
      <c r="X204" s="68"/>
    </row>
    <row r="205" spans="2:24">
      <c r="B205" s="67"/>
      <c r="C205" s="67"/>
      <c r="D205" s="65"/>
      <c r="E205" s="67"/>
      <c r="F205" s="67"/>
      <c r="G205" s="67"/>
      <c r="H205" s="67"/>
      <c r="I205" s="65"/>
      <c r="J205" s="67"/>
      <c r="K205" s="67"/>
      <c r="L205" s="67"/>
      <c r="M205" s="67"/>
      <c r="N205" s="67"/>
      <c r="O205" s="67"/>
      <c r="P205" s="67"/>
      <c r="Q205" s="67"/>
      <c r="R205" s="65"/>
      <c r="S205" s="67"/>
      <c r="T205" s="67"/>
      <c r="U205" s="67"/>
      <c r="V205" s="67"/>
      <c r="W205" s="65"/>
      <c r="X205" s="68"/>
    </row>
    <row r="206" spans="2:24">
      <c r="B206" s="67"/>
      <c r="C206" s="67"/>
      <c r="D206" s="65"/>
      <c r="E206" s="67"/>
      <c r="F206" s="67"/>
      <c r="G206" s="67"/>
      <c r="H206" s="67"/>
      <c r="I206" s="65"/>
      <c r="J206" s="67"/>
      <c r="K206" s="67"/>
      <c r="L206" s="67"/>
      <c r="M206" s="67"/>
      <c r="N206" s="67"/>
      <c r="O206" s="67"/>
      <c r="P206" s="67"/>
      <c r="Q206" s="67"/>
      <c r="R206" s="65"/>
      <c r="S206" s="67"/>
      <c r="T206" s="67"/>
      <c r="U206" s="67"/>
      <c r="V206" s="67"/>
      <c r="W206" s="65"/>
      <c r="X206" s="68"/>
    </row>
    <row r="207" spans="2:24">
      <c r="B207" s="67"/>
      <c r="C207" s="67"/>
      <c r="D207" s="65"/>
      <c r="E207" s="67"/>
      <c r="F207" s="67"/>
      <c r="G207" s="67"/>
      <c r="H207" s="67"/>
      <c r="I207" s="65"/>
      <c r="J207" s="67"/>
      <c r="K207" s="67"/>
      <c r="L207" s="67"/>
      <c r="M207" s="67"/>
      <c r="N207" s="67"/>
      <c r="O207" s="67"/>
      <c r="P207" s="67"/>
      <c r="Q207" s="67"/>
      <c r="R207" s="65"/>
      <c r="S207" s="67"/>
      <c r="T207" s="67"/>
      <c r="U207" s="67"/>
      <c r="V207" s="67"/>
      <c r="W207" s="65"/>
      <c r="X207" s="68"/>
    </row>
    <row r="208" spans="2:24">
      <c r="B208" s="67"/>
      <c r="C208" s="67"/>
      <c r="D208" s="65"/>
      <c r="E208" s="67"/>
      <c r="F208" s="67"/>
      <c r="G208" s="67"/>
      <c r="H208" s="67"/>
      <c r="I208" s="65"/>
      <c r="J208" s="67"/>
      <c r="K208" s="67"/>
      <c r="L208" s="67"/>
      <c r="M208" s="67"/>
      <c r="N208" s="67"/>
      <c r="O208" s="67"/>
      <c r="P208" s="67"/>
      <c r="Q208" s="67"/>
      <c r="R208" s="65"/>
      <c r="S208" s="67"/>
      <c r="T208" s="67"/>
      <c r="U208" s="67"/>
      <c r="V208" s="67"/>
      <c r="W208" s="65"/>
      <c r="X208" s="68"/>
    </row>
    <row r="209" spans="2:24">
      <c r="B209" s="67"/>
      <c r="C209" s="67"/>
      <c r="D209" s="65"/>
      <c r="E209" s="67"/>
      <c r="F209" s="67"/>
      <c r="G209" s="67"/>
      <c r="H209" s="67"/>
      <c r="I209" s="65"/>
      <c r="J209" s="67"/>
      <c r="K209" s="67"/>
      <c r="L209" s="67"/>
      <c r="M209" s="67"/>
      <c r="N209" s="67"/>
      <c r="O209" s="67"/>
      <c r="P209" s="67"/>
      <c r="Q209" s="67"/>
      <c r="R209" s="65"/>
      <c r="S209" s="67"/>
      <c r="T209" s="67"/>
      <c r="U209" s="67"/>
      <c r="V209" s="67"/>
      <c r="W209" s="65"/>
      <c r="X209" s="68"/>
    </row>
    <row r="210" spans="2:24">
      <c r="B210" s="67"/>
      <c r="C210" s="67"/>
      <c r="D210" s="65"/>
      <c r="E210" s="67"/>
      <c r="F210" s="67"/>
      <c r="G210" s="67"/>
      <c r="H210" s="67"/>
      <c r="I210" s="65"/>
      <c r="J210" s="67"/>
      <c r="K210" s="67"/>
      <c r="L210" s="67"/>
      <c r="M210" s="67"/>
      <c r="N210" s="67"/>
      <c r="O210" s="67"/>
      <c r="P210" s="67"/>
      <c r="Q210" s="67"/>
      <c r="R210" s="65"/>
      <c r="S210" s="67"/>
      <c r="T210" s="67"/>
      <c r="U210" s="67"/>
      <c r="V210" s="67"/>
      <c r="W210" s="65"/>
      <c r="X210" s="68"/>
    </row>
    <row r="211" spans="2:24">
      <c r="B211" s="67"/>
      <c r="C211" s="67"/>
      <c r="D211" s="65"/>
      <c r="E211" s="67"/>
      <c r="F211" s="67"/>
      <c r="G211" s="67"/>
      <c r="H211" s="67"/>
      <c r="I211" s="65"/>
      <c r="J211" s="67"/>
      <c r="K211" s="67"/>
      <c r="L211" s="67"/>
      <c r="M211" s="67"/>
      <c r="N211" s="67"/>
      <c r="O211" s="67"/>
      <c r="P211" s="67"/>
      <c r="Q211" s="67"/>
      <c r="R211" s="65"/>
      <c r="S211" s="67"/>
      <c r="T211" s="67"/>
      <c r="U211" s="67"/>
      <c r="V211" s="67"/>
      <c r="W211" s="65"/>
      <c r="X211" s="68"/>
    </row>
    <row r="212" spans="2:24">
      <c r="B212" s="67"/>
      <c r="C212" s="67"/>
      <c r="D212" s="65"/>
      <c r="E212" s="67"/>
      <c r="F212" s="67"/>
      <c r="G212" s="67"/>
      <c r="H212" s="67"/>
      <c r="I212" s="65"/>
      <c r="J212" s="67"/>
      <c r="K212" s="67"/>
      <c r="L212" s="67"/>
      <c r="M212" s="67"/>
      <c r="N212" s="67"/>
      <c r="O212" s="67"/>
      <c r="P212" s="67"/>
      <c r="Q212" s="67"/>
      <c r="R212" s="65"/>
      <c r="S212" s="67"/>
      <c r="T212" s="67"/>
      <c r="U212" s="67"/>
      <c r="V212" s="67"/>
      <c r="W212" s="65"/>
      <c r="X212" s="68"/>
    </row>
    <row r="213" spans="2:24">
      <c r="B213" s="67"/>
      <c r="C213" s="67"/>
      <c r="D213" s="65"/>
      <c r="E213" s="67"/>
      <c r="F213" s="67"/>
      <c r="G213" s="67"/>
      <c r="H213" s="67"/>
      <c r="I213" s="65"/>
      <c r="J213" s="67"/>
      <c r="K213" s="67"/>
      <c r="L213" s="67"/>
      <c r="M213" s="67"/>
      <c r="N213" s="67"/>
      <c r="O213" s="67"/>
      <c r="P213" s="67"/>
      <c r="Q213" s="67"/>
      <c r="R213" s="65"/>
      <c r="S213" s="67"/>
      <c r="T213" s="67"/>
      <c r="U213" s="67"/>
      <c r="V213" s="67"/>
      <c r="W213" s="65"/>
      <c r="X213" s="68"/>
    </row>
    <row r="214" spans="2:24">
      <c r="B214" s="67"/>
      <c r="C214" s="67"/>
      <c r="D214" s="65"/>
      <c r="E214" s="67"/>
      <c r="F214" s="67"/>
      <c r="G214" s="67"/>
      <c r="H214" s="67"/>
      <c r="I214" s="65"/>
      <c r="J214" s="67"/>
      <c r="K214" s="67"/>
      <c r="L214" s="67"/>
      <c r="M214" s="67"/>
      <c r="N214" s="67"/>
      <c r="O214" s="67"/>
      <c r="P214" s="67"/>
      <c r="Q214" s="67"/>
      <c r="R214" s="65"/>
      <c r="S214" s="67"/>
      <c r="T214" s="67"/>
      <c r="U214" s="67"/>
      <c r="V214" s="67"/>
      <c r="W214" s="65"/>
      <c r="X214" s="68"/>
    </row>
    <row r="215" spans="2:24">
      <c r="B215" s="67"/>
      <c r="C215" s="67"/>
      <c r="D215" s="65"/>
      <c r="E215" s="67"/>
      <c r="F215" s="67"/>
      <c r="G215" s="67"/>
      <c r="H215" s="67"/>
      <c r="I215" s="65"/>
      <c r="J215" s="67"/>
      <c r="K215" s="67"/>
      <c r="L215" s="67"/>
      <c r="M215" s="67"/>
      <c r="N215" s="67"/>
      <c r="O215" s="67"/>
      <c r="P215" s="67"/>
      <c r="Q215" s="67"/>
      <c r="R215" s="65"/>
      <c r="S215" s="67"/>
      <c r="T215" s="67"/>
      <c r="U215" s="67"/>
      <c r="V215" s="67"/>
      <c r="W215" s="65"/>
      <c r="X215" s="68"/>
    </row>
    <row r="216" spans="2:24">
      <c r="B216" s="67"/>
      <c r="C216" s="67"/>
      <c r="D216" s="65"/>
      <c r="E216" s="67"/>
      <c r="F216" s="67"/>
      <c r="G216" s="67"/>
      <c r="H216" s="67"/>
      <c r="I216" s="65"/>
      <c r="J216" s="67"/>
      <c r="K216" s="67"/>
      <c r="L216" s="67"/>
      <c r="M216" s="67"/>
      <c r="N216" s="67"/>
      <c r="O216" s="67"/>
      <c r="P216" s="67"/>
      <c r="Q216" s="67"/>
      <c r="R216" s="65"/>
      <c r="S216" s="67"/>
      <c r="T216" s="67"/>
      <c r="U216" s="67"/>
      <c r="V216" s="67"/>
      <c r="W216" s="65"/>
      <c r="X216" s="68"/>
    </row>
    <row r="217" spans="2:24">
      <c r="B217" s="67"/>
      <c r="C217" s="67"/>
      <c r="D217" s="65"/>
      <c r="E217" s="67"/>
      <c r="F217" s="67"/>
      <c r="G217" s="67"/>
      <c r="H217" s="67"/>
      <c r="I217" s="65"/>
      <c r="J217" s="67"/>
      <c r="K217" s="67"/>
      <c r="L217" s="67"/>
      <c r="M217" s="67"/>
      <c r="N217" s="67"/>
      <c r="O217" s="67"/>
      <c r="P217" s="67"/>
      <c r="Q217" s="67"/>
      <c r="R217" s="65"/>
      <c r="S217" s="67"/>
      <c r="T217" s="67"/>
      <c r="U217" s="67"/>
      <c r="V217" s="67"/>
      <c r="W217" s="65"/>
      <c r="X217" s="68"/>
    </row>
    <row r="218" spans="2:24">
      <c r="B218" s="67"/>
      <c r="C218" s="67"/>
      <c r="D218" s="65"/>
      <c r="E218" s="67"/>
      <c r="F218" s="67"/>
      <c r="G218" s="67"/>
      <c r="H218" s="67"/>
      <c r="I218" s="65"/>
      <c r="J218" s="67"/>
      <c r="K218" s="67"/>
      <c r="L218" s="67"/>
      <c r="M218" s="67"/>
      <c r="N218" s="67"/>
      <c r="O218" s="67"/>
      <c r="P218" s="67"/>
      <c r="Q218" s="67"/>
      <c r="R218" s="65"/>
      <c r="S218" s="67"/>
      <c r="T218" s="67"/>
      <c r="U218" s="67"/>
      <c r="V218" s="67"/>
      <c r="W218" s="65"/>
      <c r="X218" s="68"/>
    </row>
    <row r="219" spans="2:24">
      <c r="B219" s="67"/>
      <c r="C219" s="67"/>
      <c r="D219" s="65"/>
      <c r="E219" s="67"/>
      <c r="F219" s="67"/>
      <c r="G219" s="67"/>
      <c r="H219" s="67"/>
      <c r="I219" s="65"/>
      <c r="J219" s="67"/>
      <c r="K219" s="67"/>
      <c r="L219" s="67"/>
      <c r="M219" s="67"/>
      <c r="N219" s="67"/>
      <c r="O219" s="67"/>
      <c r="P219" s="67"/>
      <c r="Q219" s="67"/>
      <c r="R219" s="65"/>
      <c r="S219" s="67"/>
      <c r="T219" s="67"/>
      <c r="U219" s="67"/>
      <c r="V219" s="67"/>
      <c r="W219" s="65"/>
      <c r="X219" s="68"/>
    </row>
    <row r="220" spans="2:24">
      <c r="B220" s="67"/>
      <c r="C220" s="67"/>
      <c r="D220" s="65"/>
      <c r="E220" s="67"/>
      <c r="F220" s="67"/>
      <c r="G220" s="67"/>
      <c r="H220" s="67"/>
      <c r="I220" s="65"/>
      <c r="J220" s="67"/>
      <c r="K220" s="67"/>
      <c r="L220" s="67"/>
      <c r="M220" s="67"/>
      <c r="N220" s="67"/>
      <c r="O220" s="67"/>
      <c r="P220" s="67"/>
      <c r="Q220" s="67"/>
      <c r="R220" s="65"/>
      <c r="S220" s="67"/>
      <c r="T220" s="67"/>
      <c r="U220" s="67"/>
      <c r="V220" s="67"/>
      <c r="W220" s="65"/>
      <c r="X220" s="68"/>
    </row>
    <row r="221" spans="2:24">
      <c r="B221" s="67"/>
      <c r="C221" s="67"/>
      <c r="D221" s="65"/>
      <c r="E221" s="67"/>
      <c r="F221" s="67"/>
      <c r="G221" s="67"/>
      <c r="H221" s="67"/>
      <c r="I221" s="65"/>
      <c r="J221" s="67"/>
      <c r="K221" s="67"/>
      <c r="L221" s="67"/>
      <c r="M221" s="67"/>
      <c r="N221" s="67"/>
      <c r="O221" s="67"/>
      <c r="P221" s="67"/>
      <c r="Q221" s="67"/>
      <c r="R221" s="65"/>
      <c r="S221" s="67"/>
      <c r="T221" s="67"/>
      <c r="U221" s="67"/>
      <c r="V221" s="67"/>
      <c r="W221" s="65"/>
      <c r="X221" s="68"/>
    </row>
    <row r="222" spans="2:24">
      <c r="B222" s="67"/>
      <c r="C222" s="67"/>
      <c r="D222" s="65"/>
      <c r="E222" s="67"/>
      <c r="F222" s="67"/>
      <c r="G222" s="67"/>
      <c r="H222" s="67"/>
      <c r="I222" s="65"/>
      <c r="J222" s="67"/>
      <c r="K222" s="67"/>
      <c r="L222" s="67"/>
      <c r="M222" s="67"/>
      <c r="N222" s="67"/>
      <c r="O222" s="67"/>
      <c r="P222" s="67"/>
      <c r="Q222" s="67"/>
      <c r="R222" s="65"/>
      <c r="S222" s="67"/>
      <c r="T222" s="67"/>
      <c r="U222" s="67"/>
      <c r="V222" s="67"/>
      <c r="W222" s="65"/>
      <c r="X222" s="68"/>
    </row>
    <row r="223" spans="2:24">
      <c r="B223" s="67"/>
      <c r="C223" s="67"/>
      <c r="D223" s="65"/>
      <c r="E223" s="67"/>
      <c r="F223" s="67"/>
      <c r="G223" s="67"/>
      <c r="H223" s="67"/>
      <c r="I223" s="65"/>
      <c r="J223" s="67"/>
      <c r="K223" s="67"/>
      <c r="L223" s="67"/>
      <c r="M223" s="67"/>
      <c r="N223" s="67"/>
      <c r="O223" s="67"/>
      <c r="P223" s="67"/>
      <c r="Q223" s="67"/>
      <c r="R223" s="65"/>
      <c r="S223" s="67"/>
      <c r="T223" s="67"/>
      <c r="U223" s="67"/>
      <c r="V223" s="67"/>
      <c r="W223" s="65"/>
      <c r="X223" s="68"/>
    </row>
    <row r="224" spans="2:24">
      <c r="B224" s="67"/>
      <c r="C224" s="67"/>
      <c r="D224" s="65"/>
      <c r="E224" s="67"/>
      <c r="F224" s="67"/>
      <c r="G224" s="67"/>
      <c r="H224" s="67"/>
      <c r="I224" s="65"/>
      <c r="J224" s="67"/>
      <c r="K224" s="67"/>
      <c r="L224" s="67"/>
      <c r="M224" s="67"/>
      <c r="N224" s="67"/>
      <c r="O224" s="67"/>
      <c r="P224" s="67"/>
      <c r="Q224" s="67"/>
      <c r="R224" s="65"/>
      <c r="S224" s="67"/>
      <c r="T224" s="67"/>
      <c r="U224" s="67"/>
      <c r="V224" s="67"/>
      <c r="W224" s="65"/>
      <c r="X224" s="68"/>
    </row>
    <row r="225" spans="2:25">
      <c r="B225" s="67"/>
      <c r="C225" s="67"/>
      <c r="D225" s="65"/>
      <c r="E225" s="67"/>
      <c r="F225" s="67"/>
      <c r="G225" s="67"/>
      <c r="H225" s="67"/>
      <c r="I225" s="65"/>
      <c r="J225" s="67"/>
      <c r="K225" s="67"/>
      <c r="L225" s="67"/>
      <c r="M225" s="67"/>
      <c r="N225" s="67"/>
      <c r="O225" s="67"/>
      <c r="P225" s="67"/>
      <c r="Q225" s="67"/>
      <c r="R225" s="65"/>
      <c r="S225" s="67"/>
      <c r="T225" s="67"/>
      <c r="U225" s="67"/>
      <c r="V225" s="67"/>
      <c r="W225" s="65"/>
      <c r="X225" s="68"/>
    </row>
    <row r="226" spans="2:25">
      <c r="B226" s="67"/>
      <c r="C226" s="67"/>
      <c r="D226" s="65"/>
      <c r="E226" s="67"/>
      <c r="F226" s="67"/>
      <c r="G226" s="67"/>
      <c r="H226" s="67"/>
      <c r="I226" s="65"/>
      <c r="J226" s="67"/>
      <c r="K226" s="67"/>
      <c r="L226" s="67"/>
      <c r="M226" s="67"/>
      <c r="N226" s="67"/>
      <c r="O226" s="67"/>
      <c r="P226" s="67"/>
      <c r="Q226" s="67"/>
      <c r="R226" s="65"/>
      <c r="S226" s="67"/>
      <c r="T226" s="67"/>
      <c r="U226" s="67"/>
      <c r="V226" s="67"/>
      <c r="W226" s="65"/>
      <c r="X226" s="68"/>
    </row>
    <row r="227" spans="2:25">
      <c r="B227" s="67"/>
      <c r="C227" s="67"/>
      <c r="D227" s="65"/>
      <c r="E227" s="67"/>
      <c r="F227" s="67"/>
      <c r="G227" s="67"/>
      <c r="H227" s="67"/>
      <c r="I227" s="65"/>
      <c r="J227" s="67"/>
      <c r="K227" s="67"/>
      <c r="L227" s="67"/>
      <c r="M227" s="67"/>
      <c r="N227" s="67"/>
      <c r="O227" s="67"/>
      <c r="P227" s="67"/>
      <c r="Q227" s="67"/>
      <c r="R227" s="65"/>
      <c r="S227" s="67"/>
      <c r="T227" s="67"/>
      <c r="U227" s="67"/>
      <c r="V227" s="67"/>
      <c r="W227" s="65"/>
      <c r="X227" s="68"/>
    </row>
    <row r="228" spans="2:25">
      <c r="B228" s="67"/>
      <c r="C228" s="67"/>
      <c r="D228" s="65"/>
      <c r="E228" s="67"/>
      <c r="F228" s="67"/>
      <c r="G228" s="67"/>
      <c r="H228" s="67"/>
      <c r="I228" s="65"/>
      <c r="J228" s="67"/>
      <c r="K228" s="67"/>
      <c r="L228" s="67"/>
      <c r="M228" s="67"/>
      <c r="N228" s="67"/>
      <c r="O228" s="67"/>
      <c r="P228" s="67"/>
      <c r="Q228" s="67"/>
      <c r="R228" s="65"/>
      <c r="S228" s="67"/>
      <c r="T228" s="67"/>
      <c r="U228" s="67"/>
      <c r="V228" s="67"/>
      <c r="W228" s="65"/>
      <c r="X228" s="68"/>
    </row>
    <row r="229" spans="2:25">
      <c r="B229" s="67"/>
      <c r="C229" s="67"/>
      <c r="D229" s="65"/>
      <c r="E229" s="67"/>
      <c r="F229" s="67"/>
      <c r="G229" s="67"/>
      <c r="H229" s="67"/>
      <c r="I229" s="65"/>
      <c r="J229" s="67"/>
      <c r="K229" s="67"/>
      <c r="L229" s="67"/>
      <c r="M229" s="67"/>
      <c r="N229" s="67"/>
      <c r="O229" s="67"/>
      <c r="P229" s="67"/>
      <c r="Q229" s="67"/>
      <c r="R229" s="65"/>
      <c r="S229" s="67"/>
      <c r="T229" s="67"/>
      <c r="U229" s="67"/>
      <c r="V229" s="67"/>
      <c r="W229" s="65"/>
      <c r="X229" s="68"/>
    </row>
    <row r="230" spans="2:25">
      <c r="B230" s="67"/>
      <c r="C230" s="67"/>
      <c r="D230" s="65"/>
      <c r="E230" s="67"/>
      <c r="F230" s="67"/>
      <c r="G230" s="67"/>
      <c r="H230" s="67"/>
      <c r="I230" s="65"/>
      <c r="J230" s="67"/>
      <c r="K230" s="67"/>
      <c r="L230" s="67"/>
      <c r="M230" s="67"/>
      <c r="N230" s="67"/>
      <c r="O230" s="67"/>
      <c r="P230" s="67"/>
      <c r="Q230" s="67"/>
      <c r="R230" s="65"/>
      <c r="S230" s="67"/>
      <c r="T230" s="67"/>
      <c r="U230" s="67"/>
      <c r="V230" s="67"/>
      <c r="W230" s="65"/>
      <c r="X230" s="68"/>
    </row>
    <row r="231" spans="2:25">
      <c r="B231" s="67"/>
      <c r="C231" s="67"/>
      <c r="D231" s="65"/>
      <c r="E231" s="67"/>
      <c r="F231" s="67"/>
      <c r="G231" s="67"/>
      <c r="H231" s="67"/>
      <c r="I231" s="65"/>
      <c r="J231" s="67"/>
      <c r="K231" s="67"/>
      <c r="L231" s="67"/>
      <c r="M231" s="67"/>
      <c r="N231" s="67"/>
      <c r="O231" s="67"/>
      <c r="P231" s="67"/>
      <c r="Q231" s="67"/>
      <c r="R231" s="65"/>
      <c r="S231" s="67"/>
      <c r="T231" s="67"/>
      <c r="U231" s="67"/>
      <c r="V231" s="67"/>
      <c r="W231" s="65"/>
      <c r="X231" s="68"/>
    </row>
    <row r="232" spans="2:25">
      <c r="B232" s="67"/>
      <c r="C232" s="67"/>
      <c r="D232" s="65"/>
      <c r="E232" s="67"/>
      <c r="F232" s="67"/>
      <c r="G232" s="67"/>
      <c r="H232" s="67"/>
      <c r="I232" s="65"/>
      <c r="J232" s="67"/>
      <c r="K232" s="67"/>
      <c r="L232" s="67"/>
      <c r="M232" s="67"/>
      <c r="N232" s="67"/>
      <c r="O232" s="67"/>
      <c r="P232" s="67"/>
      <c r="Q232" s="67"/>
      <c r="R232" s="65"/>
      <c r="S232" s="67"/>
      <c r="T232" s="67"/>
      <c r="U232" s="67"/>
      <c r="V232" s="67"/>
      <c r="W232" s="65"/>
      <c r="X232" s="68"/>
    </row>
    <row r="233" spans="2:25">
      <c r="B233" s="67"/>
      <c r="C233" s="67"/>
      <c r="D233" s="65"/>
      <c r="E233" s="67"/>
      <c r="F233" s="67"/>
      <c r="G233" s="67"/>
      <c r="H233" s="67"/>
      <c r="I233" s="65"/>
      <c r="J233" s="67"/>
      <c r="K233" s="67"/>
      <c r="L233" s="67"/>
      <c r="M233" s="67"/>
      <c r="N233" s="67"/>
      <c r="O233" s="67"/>
      <c r="P233" s="67"/>
      <c r="Q233" s="67"/>
      <c r="R233" s="65"/>
      <c r="S233" s="67"/>
      <c r="T233" s="67"/>
      <c r="U233" s="67"/>
      <c r="V233" s="67"/>
      <c r="W233" s="65"/>
      <c r="X233" s="68"/>
    </row>
    <row r="234" spans="2:25">
      <c r="B234" s="67"/>
      <c r="C234" s="67"/>
      <c r="D234" s="65"/>
      <c r="E234" s="67"/>
      <c r="F234" s="67"/>
      <c r="G234" s="67"/>
      <c r="H234" s="67"/>
      <c r="I234" s="65"/>
      <c r="J234" s="67"/>
      <c r="K234" s="67"/>
      <c r="L234" s="67"/>
      <c r="M234" s="67"/>
      <c r="N234" s="67"/>
      <c r="O234" s="67"/>
      <c r="P234" s="67"/>
      <c r="Q234" s="67"/>
      <c r="R234" s="65"/>
      <c r="S234" s="67"/>
      <c r="T234" s="67"/>
      <c r="U234" s="67"/>
      <c r="V234" s="67"/>
      <c r="W234" s="65"/>
      <c r="X234" s="68"/>
    </row>
    <row r="235" spans="2:25">
      <c r="B235" s="67"/>
      <c r="C235" s="67"/>
      <c r="D235" s="65"/>
      <c r="E235" s="67"/>
      <c r="F235" s="67"/>
      <c r="G235" s="67"/>
      <c r="H235" s="67"/>
      <c r="I235" s="65"/>
      <c r="J235" s="67"/>
      <c r="K235" s="67"/>
      <c r="L235" s="67"/>
      <c r="M235" s="67"/>
      <c r="N235" s="67"/>
      <c r="O235" s="67"/>
      <c r="P235" s="67"/>
      <c r="Q235" s="67"/>
      <c r="R235" s="65"/>
      <c r="S235" s="67"/>
      <c r="T235" s="67"/>
      <c r="U235" s="67"/>
      <c r="V235" s="67"/>
      <c r="W235" s="65"/>
      <c r="X235" s="68"/>
    </row>
    <row r="236" spans="2:25">
      <c r="B236" s="67"/>
      <c r="C236" s="67"/>
      <c r="D236" s="65"/>
      <c r="E236" s="67"/>
      <c r="F236" s="67"/>
      <c r="G236" s="67"/>
      <c r="H236" s="67"/>
      <c r="I236" s="65"/>
      <c r="J236" s="67"/>
      <c r="K236" s="67"/>
      <c r="L236" s="67"/>
      <c r="M236" s="67"/>
      <c r="N236" s="67"/>
      <c r="O236" s="67"/>
      <c r="P236" s="67"/>
      <c r="Q236" s="67"/>
      <c r="R236" s="65"/>
      <c r="S236" s="67"/>
      <c r="T236" s="67"/>
      <c r="U236" s="67"/>
      <c r="V236" s="67"/>
      <c r="W236" s="65"/>
      <c r="X236" s="68"/>
    </row>
    <row r="237" spans="2:25">
      <c r="B237" s="67"/>
      <c r="C237" s="67"/>
      <c r="D237" s="65"/>
      <c r="E237" s="67"/>
      <c r="F237" s="67"/>
      <c r="G237" s="67"/>
      <c r="H237" s="67"/>
      <c r="I237" s="65"/>
      <c r="J237" s="67"/>
      <c r="K237" s="67"/>
      <c r="L237" s="67"/>
      <c r="M237" s="67"/>
      <c r="N237" s="67"/>
      <c r="O237" s="67"/>
      <c r="P237" s="67"/>
      <c r="Q237" s="67"/>
      <c r="R237" s="65"/>
      <c r="S237" s="67"/>
      <c r="T237" s="67"/>
      <c r="U237" s="67"/>
      <c r="V237" s="67"/>
      <c r="W237" s="65"/>
      <c r="X237" s="68"/>
    </row>
    <row r="238" spans="2:25">
      <c r="Y238" s="33"/>
    </row>
    <row r="239" spans="2:25">
      <c r="Y239" s="33"/>
    </row>
    <row r="240" spans="2:25">
      <c r="Y240" s="33"/>
    </row>
    <row r="241" spans="25:25">
      <c r="Y241" s="33"/>
    </row>
    <row r="242" spans="25:25">
      <c r="Y242" s="33"/>
    </row>
    <row r="243" spans="25:25">
      <c r="Y243" s="33"/>
    </row>
    <row r="244" spans="25:25">
      <c r="Y244" s="33"/>
    </row>
    <row r="245" spans="25:25">
      <c r="Y245" s="33"/>
    </row>
    <row r="246" spans="25:25">
      <c r="Y246" s="33"/>
    </row>
    <row r="247" spans="25:25">
      <c r="Y247" s="33"/>
    </row>
    <row r="248" spans="25:25">
      <c r="Y248" s="33"/>
    </row>
    <row r="249" spans="25:25">
      <c r="Y249" s="33"/>
    </row>
    <row r="250" spans="25:25">
      <c r="Y250" s="33"/>
    </row>
    <row r="251" spans="25:25">
      <c r="Y251" s="33"/>
    </row>
    <row r="252" spans="25:25">
      <c r="Y252" s="33"/>
    </row>
    <row r="253" spans="25:25">
      <c r="Y253" s="33"/>
    </row>
    <row r="254" spans="25:25">
      <c r="Y254" s="33"/>
    </row>
    <row r="262" spans="2:24">
      <c r="B262" s="69"/>
      <c r="C262" s="69"/>
      <c r="D262" s="70"/>
      <c r="E262" s="69"/>
      <c r="F262" s="69"/>
      <c r="G262" s="69"/>
      <c r="H262" s="69"/>
      <c r="I262" s="71"/>
      <c r="J262" s="69"/>
      <c r="K262" s="69"/>
      <c r="L262" s="69"/>
      <c r="M262" s="69"/>
      <c r="N262" s="69"/>
      <c r="O262" s="69"/>
      <c r="P262" s="69"/>
      <c r="Q262" s="69"/>
      <c r="R262" s="71"/>
      <c r="S262" s="69"/>
      <c r="T262" s="69"/>
      <c r="U262" s="69"/>
      <c r="V262" s="69"/>
      <c r="W262" s="71"/>
      <c r="X262" s="68"/>
    </row>
    <row r="263" spans="2:24">
      <c r="B263" s="69"/>
      <c r="C263" s="69"/>
      <c r="D263" s="70"/>
      <c r="E263" s="69"/>
      <c r="F263" s="69"/>
      <c r="G263" s="69"/>
      <c r="H263" s="69"/>
      <c r="I263" s="71"/>
      <c r="J263" s="69"/>
      <c r="K263" s="69"/>
      <c r="L263" s="69"/>
      <c r="M263" s="69"/>
      <c r="N263" s="69"/>
      <c r="O263" s="69"/>
      <c r="P263" s="69"/>
      <c r="Q263" s="69"/>
      <c r="R263" s="71"/>
      <c r="S263" s="69"/>
      <c r="T263" s="69"/>
      <c r="U263" s="69"/>
      <c r="V263" s="69"/>
      <c r="W263" s="71"/>
      <c r="X263" s="68"/>
    </row>
    <row r="264" spans="2:24">
      <c r="B264" s="69"/>
      <c r="C264" s="69"/>
      <c r="D264" s="70"/>
      <c r="E264" s="69"/>
      <c r="F264" s="69"/>
      <c r="G264" s="69"/>
      <c r="H264" s="69"/>
      <c r="I264" s="71"/>
      <c r="J264" s="69"/>
      <c r="K264" s="69"/>
      <c r="L264" s="69"/>
      <c r="M264" s="69"/>
      <c r="N264" s="69"/>
      <c r="O264" s="69"/>
      <c r="P264" s="69"/>
      <c r="Q264" s="69"/>
      <c r="R264" s="71"/>
      <c r="S264" s="69"/>
      <c r="T264" s="69"/>
      <c r="U264" s="69"/>
      <c r="V264" s="69"/>
      <c r="W264" s="71"/>
      <c r="X264" s="68"/>
    </row>
  </sheetData>
  <mergeCells count="5">
    <mergeCell ref="B8:H8"/>
    <mergeCell ref="J8:Q8"/>
    <mergeCell ref="S8:V8"/>
    <mergeCell ref="Z8:AC8"/>
    <mergeCell ref="AE8:AH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3C8B8-DF53-4961-B698-7A63640EE0EE}">
  <dimension ref="A1:AD266"/>
  <sheetViews>
    <sheetView workbookViewId="0">
      <pane xSplit="1" ySplit="9" topLeftCell="B58" activePane="bottomRight" state="frozen"/>
      <selection pane="topRight" activeCell="B1" sqref="B1"/>
      <selection pane="bottomLeft" activeCell="A10" sqref="A10"/>
      <selection pane="bottomRight" activeCell="B80" sqref="B80"/>
    </sheetView>
  </sheetViews>
  <sheetFormatPr defaultRowHeight="12"/>
  <cols>
    <col min="1" max="1" width="8.7109375" style="27" customWidth="1"/>
    <col min="2" max="2" width="9.7109375" style="21" customWidth="1"/>
    <col min="3" max="6" width="9.140625" style="50"/>
    <col min="7" max="7" width="1.7109375" style="97" customWidth="1"/>
    <col min="8" max="13" width="9.140625" style="50"/>
    <col min="14" max="14" width="1.7109375" style="50" customWidth="1"/>
    <col min="15" max="18" width="9.140625" style="50"/>
    <col min="19" max="19" width="2.7109375" style="50" customWidth="1"/>
    <col min="20" max="24" width="9.140625" style="50"/>
    <col min="25" max="25" width="1.7109375" style="50" customWidth="1"/>
    <col min="26" max="30" width="9.140625" style="50"/>
    <col min="31" max="31" width="2.7109375" style="50" customWidth="1"/>
    <col min="32" max="16384" width="9.140625" style="50"/>
  </cols>
  <sheetData>
    <row r="1" spans="1:30" s="45" customFormat="1" ht="12.75">
      <c r="A1" s="17" t="s">
        <v>42</v>
      </c>
      <c r="B1" s="36" t="s">
        <v>59</v>
      </c>
      <c r="G1" s="99"/>
    </row>
    <row r="2" spans="1:30" s="45" customFormat="1" ht="12.75">
      <c r="A2" s="17" t="s">
        <v>43</v>
      </c>
      <c r="B2" s="36" t="s">
        <v>100</v>
      </c>
      <c r="G2" s="99"/>
    </row>
    <row r="3" spans="1:30" s="45" customFormat="1" ht="12.75">
      <c r="A3" s="18" t="s">
        <v>44</v>
      </c>
      <c r="B3" s="36" t="s">
        <v>62</v>
      </c>
      <c r="G3" s="99"/>
    </row>
    <row r="4" spans="1:30" s="47" customFormat="1" ht="11.25">
      <c r="A4" s="19" t="s">
        <v>45</v>
      </c>
      <c r="B4" s="47" t="s">
        <v>101</v>
      </c>
      <c r="G4" s="100"/>
    </row>
    <row r="5" spans="1:30" s="47" customFormat="1" ht="11.25">
      <c r="A5" s="20" t="s">
        <v>46</v>
      </c>
      <c r="B5" s="98" t="s">
        <v>102</v>
      </c>
      <c r="G5" s="100"/>
    </row>
    <row r="6" spans="1:30">
      <c r="A6" s="28"/>
    </row>
    <row r="7" spans="1:30">
      <c r="A7" s="21"/>
    </row>
    <row r="8" spans="1:30">
      <c r="A8" s="21"/>
      <c r="B8" s="50"/>
      <c r="H8" s="137" t="s">
        <v>116</v>
      </c>
      <c r="I8" s="137"/>
      <c r="J8" s="137"/>
      <c r="K8" s="137"/>
      <c r="L8" s="137"/>
      <c r="M8" s="137"/>
      <c r="O8" s="137" t="s">
        <v>104</v>
      </c>
      <c r="P8" s="137"/>
      <c r="Q8" s="137"/>
      <c r="R8" s="137"/>
      <c r="T8" s="138" t="s">
        <v>64</v>
      </c>
      <c r="U8" s="138"/>
      <c r="V8" s="138"/>
      <c r="W8" s="138"/>
      <c r="X8" s="138"/>
      <c r="Z8" s="138" t="s">
        <v>121</v>
      </c>
      <c r="AA8" s="138"/>
      <c r="AB8" s="138"/>
      <c r="AC8" s="138"/>
      <c r="AD8" s="138"/>
    </row>
    <row r="9" spans="1:30" ht="60.75" thickBot="1">
      <c r="A9" s="23"/>
      <c r="B9" s="43" t="s">
        <v>103</v>
      </c>
      <c r="C9" s="43" t="s">
        <v>104</v>
      </c>
      <c r="D9" s="43" t="s">
        <v>105</v>
      </c>
      <c r="E9" s="43" t="s">
        <v>116</v>
      </c>
      <c r="F9" s="43" t="s">
        <v>7</v>
      </c>
      <c r="G9" s="64"/>
      <c r="H9" s="43" t="s">
        <v>106</v>
      </c>
      <c r="I9" s="43" t="s">
        <v>107</v>
      </c>
      <c r="J9" s="43" t="s">
        <v>108</v>
      </c>
      <c r="K9" s="43" t="s">
        <v>109</v>
      </c>
      <c r="L9" s="43" t="s">
        <v>117</v>
      </c>
      <c r="M9" s="43" t="s">
        <v>110</v>
      </c>
      <c r="N9" s="64"/>
      <c r="O9" s="43" t="s">
        <v>111</v>
      </c>
      <c r="P9" s="43" t="s">
        <v>112</v>
      </c>
      <c r="Q9" s="43" t="s">
        <v>113</v>
      </c>
      <c r="R9" s="43" t="s">
        <v>114</v>
      </c>
      <c r="T9" s="95" t="s">
        <v>103</v>
      </c>
      <c r="U9" s="95" t="s">
        <v>104</v>
      </c>
      <c r="V9" s="95" t="s">
        <v>105</v>
      </c>
      <c r="W9" s="95" t="s">
        <v>116</v>
      </c>
      <c r="X9" s="95" t="s">
        <v>7</v>
      </c>
      <c r="Z9" s="95" t="s">
        <v>103</v>
      </c>
      <c r="AA9" s="95" t="s">
        <v>104</v>
      </c>
      <c r="AB9" s="95" t="s">
        <v>105</v>
      </c>
      <c r="AC9" s="95" t="s">
        <v>116</v>
      </c>
      <c r="AD9" s="95" t="s">
        <v>7</v>
      </c>
    </row>
    <row r="10" spans="1:30" ht="12.75" thickTop="1">
      <c r="A10" s="24">
        <v>2002</v>
      </c>
      <c r="B10" s="33">
        <v>43.340943269230777</v>
      </c>
      <c r="C10" s="33">
        <v>2.4830125000000001</v>
      </c>
      <c r="D10" s="33" t="s">
        <v>63</v>
      </c>
      <c r="E10" s="33">
        <f>SUM(H10:M10)</f>
        <v>326.8898442307692</v>
      </c>
      <c r="F10" s="33">
        <v>372.71379999999994</v>
      </c>
      <c r="G10" s="81"/>
      <c r="H10" s="141">
        <v>131.45880673076917</v>
      </c>
      <c r="I10" s="141"/>
      <c r="J10" s="33">
        <v>96.961415384615435</v>
      </c>
      <c r="K10" s="141">
        <v>79.195274038461534</v>
      </c>
      <c r="L10" s="141"/>
      <c r="M10" s="33">
        <v>19.274348076923076</v>
      </c>
      <c r="N10" s="33"/>
      <c r="O10" s="33" t="s">
        <v>63</v>
      </c>
      <c r="P10" s="33" t="s">
        <v>63</v>
      </c>
      <c r="Q10" s="33" t="s">
        <v>63</v>
      </c>
      <c r="R10" s="33" t="s">
        <v>63</v>
      </c>
      <c r="T10" s="77" t="s">
        <v>63</v>
      </c>
      <c r="U10" s="77" t="s">
        <v>63</v>
      </c>
      <c r="V10" s="77" t="s">
        <v>63</v>
      </c>
      <c r="W10" s="77" t="s">
        <v>63</v>
      </c>
      <c r="X10" s="77" t="s">
        <v>63</v>
      </c>
      <c r="Z10" s="77" t="s">
        <v>63</v>
      </c>
      <c r="AA10" s="77" t="s">
        <v>63</v>
      </c>
      <c r="AB10" s="77" t="s">
        <v>63</v>
      </c>
      <c r="AC10" s="77" t="s">
        <v>63</v>
      </c>
      <c r="AD10" s="77" t="s">
        <v>63</v>
      </c>
    </row>
    <row r="11" spans="1:30">
      <c r="A11" s="24">
        <v>2003</v>
      </c>
      <c r="B11" s="33">
        <v>43.373552830188679</v>
      </c>
      <c r="C11" s="33">
        <v>3.6141877358490562</v>
      </c>
      <c r="D11" s="33" t="s">
        <v>63</v>
      </c>
      <c r="E11" s="33">
        <f t="shared" ref="E11:E27" si="0">SUM(H11:M11)</f>
        <v>380.62439528301888</v>
      </c>
      <c r="F11" s="33">
        <v>427.6121358490567</v>
      </c>
      <c r="G11" s="81"/>
      <c r="H11" s="140">
        <v>136.93545566037741</v>
      </c>
      <c r="I11" s="140"/>
      <c r="J11" s="33">
        <v>122.00060283018867</v>
      </c>
      <c r="K11" s="139">
        <v>97.738169811320759</v>
      </c>
      <c r="L11" s="139"/>
      <c r="M11" s="33">
        <v>23.950166981132071</v>
      </c>
      <c r="N11" s="33"/>
      <c r="O11" s="33" t="s">
        <v>63</v>
      </c>
      <c r="P11" s="33" t="s">
        <v>63</v>
      </c>
      <c r="Q11" s="33" t="s">
        <v>63</v>
      </c>
      <c r="R11" s="33" t="s">
        <v>63</v>
      </c>
      <c r="T11" s="80">
        <f t="shared" ref="T11:T27" si="1">B11/B10-1</f>
        <v>7.5239619856293238E-4</v>
      </c>
      <c r="U11" s="80">
        <f t="shared" ref="U11:U27" si="2">C11/C10-1</f>
        <v>0.45556566301984236</v>
      </c>
      <c r="V11" s="77" t="s">
        <v>63</v>
      </c>
      <c r="W11" s="80">
        <f t="shared" ref="W11:W27" si="3">E11/E10-1</f>
        <v>0.16438121893537794</v>
      </c>
      <c r="X11" s="80">
        <f t="shared" ref="X11:X27" si="4">F11/F10-1</f>
        <v>0.14729354225428937</v>
      </c>
      <c r="Z11" s="77" t="s">
        <v>63</v>
      </c>
      <c r="AA11" s="77" t="s">
        <v>63</v>
      </c>
      <c r="AB11" s="77" t="s">
        <v>63</v>
      </c>
      <c r="AC11" s="77" t="s">
        <v>63</v>
      </c>
      <c r="AD11" s="77" t="s">
        <v>63</v>
      </c>
    </row>
    <row r="12" spans="1:30">
      <c r="A12" s="24">
        <v>2004</v>
      </c>
      <c r="B12" s="33">
        <v>51.308911538461544</v>
      </c>
      <c r="C12" s="33">
        <v>5.9006394230769237</v>
      </c>
      <c r="D12" s="33" t="s">
        <v>63</v>
      </c>
      <c r="E12" s="33">
        <f t="shared" si="0"/>
        <v>440.26816923076922</v>
      </c>
      <c r="F12" s="33">
        <v>497.47772019230746</v>
      </c>
      <c r="G12" s="81"/>
      <c r="H12" s="140">
        <v>169.97716634615384</v>
      </c>
      <c r="I12" s="140"/>
      <c r="J12" s="33">
        <v>134.7811317307692</v>
      </c>
      <c r="K12" s="139">
        <v>110.83908653846154</v>
      </c>
      <c r="L12" s="139"/>
      <c r="M12" s="33">
        <v>24.670784615384612</v>
      </c>
      <c r="N12" s="33"/>
      <c r="O12" s="33" t="s">
        <v>63</v>
      </c>
      <c r="P12" s="33" t="s">
        <v>63</v>
      </c>
      <c r="Q12" s="33" t="s">
        <v>63</v>
      </c>
      <c r="R12" s="33" t="s">
        <v>63</v>
      </c>
      <c r="T12" s="80">
        <f t="shared" si="1"/>
        <v>0.18295385529842356</v>
      </c>
      <c r="U12" s="80">
        <f t="shared" si="2"/>
        <v>0.63263224113916361</v>
      </c>
      <c r="V12" s="77" t="s">
        <v>63</v>
      </c>
      <c r="W12" s="80">
        <f t="shared" si="3"/>
        <v>0.15669981926250776</v>
      </c>
      <c r="X12" s="80">
        <f t="shared" si="4"/>
        <v>0.16338541048309407</v>
      </c>
      <c r="Z12" s="77" t="s">
        <v>63</v>
      </c>
      <c r="AA12" s="77" t="s">
        <v>63</v>
      </c>
      <c r="AB12" s="77" t="s">
        <v>63</v>
      </c>
      <c r="AC12" s="77" t="s">
        <v>63</v>
      </c>
      <c r="AD12" s="77" t="s">
        <v>63</v>
      </c>
    </row>
    <row r="13" spans="1:30">
      <c r="A13" s="24">
        <v>2005</v>
      </c>
      <c r="B13" s="33">
        <v>51.122937499999992</v>
      </c>
      <c r="C13" s="33">
        <v>8.831540384615387</v>
      </c>
      <c r="D13" s="33" t="s">
        <v>63</v>
      </c>
      <c r="E13" s="33">
        <f t="shared" si="0"/>
        <v>489.73189519230777</v>
      </c>
      <c r="F13" s="33">
        <v>549.68637307692313</v>
      </c>
      <c r="G13" s="81"/>
      <c r="H13" s="140">
        <v>191.81167403846155</v>
      </c>
      <c r="I13" s="140"/>
      <c r="J13" s="33">
        <v>141.83835000000005</v>
      </c>
      <c r="K13" s="139">
        <v>126.57928365384615</v>
      </c>
      <c r="L13" s="139"/>
      <c r="M13" s="33">
        <v>29.502587500000004</v>
      </c>
      <c r="N13" s="33"/>
      <c r="O13" s="33" t="s">
        <v>63</v>
      </c>
      <c r="P13" s="33" t="s">
        <v>63</v>
      </c>
      <c r="Q13" s="33" t="s">
        <v>63</v>
      </c>
      <c r="R13" s="33" t="s">
        <v>63</v>
      </c>
      <c r="T13" s="80">
        <f t="shared" si="1"/>
        <v>-3.624595277608722E-3</v>
      </c>
      <c r="U13" s="80">
        <f t="shared" si="2"/>
        <v>0.49670904310403152</v>
      </c>
      <c r="V13" s="77" t="s">
        <v>63</v>
      </c>
      <c r="W13" s="80">
        <f t="shared" si="3"/>
        <v>0.11234908498600049</v>
      </c>
      <c r="X13" s="80">
        <f t="shared" si="4"/>
        <v>0.10494671573318626</v>
      </c>
      <c r="Z13" s="77" t="s">
        <v>63</v>
      </c>
      <c r="AA13" s="77" t="s">
        <v>63</v>
      </c>
      <c r="AB13" s="77" t="s">
        <v>63</v>
      </c>
      <c r="AC13" s="77" t="s">
        <v>63</v>
      </c>
      <c r="AD13" s="77" t="s">
        <v>63</v>
      </c>
    </row>
    <row r="14" spans="1:30">
      <c r="A14" s="24">
        <v>2006</v>
      </c>
      <c r="B14" s="33">
        <v>46.959858653846155</v>
      </c>
      <c r="C14" s="33">
        <v>7.7423855769230787</v>
      </c>
      <c r="D14" s="33" t="s">
        <v>63</v>
      </c>
      <c r="E14" s="33">
        <f t="shared" si="0"/>
        <v>469.65790673076918</v>
      </c>
      <c r="F14" s="33">
        <v>524.36015096153847</v>
      </c>
      <c r="G14" s="81"/>
      <c r="H14" s="140">
        <v>201.54757596153843</v>
      </c>
      <c r="I14" s="140"/>
      <c r="J14" s="33">
        <v>122.8279596153846</v>
      </c>
      <c r="K14" s="139">
        <v>117.26002115384614</v>
      </c>
      <c r="L14" s="139"/>
      <c r="M14" s="33">
        <v>28.022349999999999</v>
      </c>
      <c r="N14" s="33"/>
      <c r="O14" s="33" t="s">
        <v>63</v>
      </c>
      <c r="P14" s="33" t="s">
        <v>63</v>
      </c>
      <c r="Q14" s="33" t="s">
        <v>63</v>
      </c>
      <c r="R14" s="33" t="s">
        <v>63</v>
      </c>
      <c r="T14" s="80">
        <f t="shared" si="1"/>
        <v>-8.1432700265978264E-2</v>
      </c>
      <c r="U14" s="80">
        <f t="shared" si="2"/>
        <v>-0.1233255763161798</v>
      </c>
      <c r="V14" s="77" t="s">
        <v>63</v>
      </c>
      <c r="W14" s="80">
        <f t="shared" si="3"/>
        <v>-4.0989751042569855E-2</v>
      </c>
      <c r="X14" s="80">
        <f t="shared" si="4"/>
        <v>-4.6073949357010036E-2</v>
      </c>
      <c r="Z14" s="77" t="s">
        <v>63</v>
      </c>
      <c r="AA14" s="77" t="s">
        <v>63</v>
      </c>
      <c r="AB14" s="77" t="s">
        <v>63</v>
      </c>
      <c r="AC14" s="77" t="s">
        <v>63</v>
      </c>
      <c r="AD14" s="77" t="s">
        <v>63</v>
      </c>
    </row>
    <row r="15" spans="1:30">
      <c r="A15" s="24">
        <v>2007</v>
      </c>
      <c r="B15" s="33">
        <v>45.484115384615379</v>
      </c>
      <c r="C15" s="33">
        <v>8.2620192307692317</v>
      </c>
      <c r="D15" s="33" t="s">
        <v>63</v>
      </c>
      <c r="E15" s="33">
        <f t="shared" si="0"/>
        <v>512.23207019230779</v>
      </c>
      <c r="F15" s="33">
        <v>565.97820480769235</v>
      </c>
      <c r="G15" s="81"/>
      <c r="H15" s="140">
        <v>210.05782596153853</v>
      </c>
      <c r="I15" s="140"/>
      <c r="J15" s="33">
        <v>145.19710865384616</v>
      </c>
      <c r="K15" s="139">
        <v>126.63009423076927</v>
      </c>
      <c r="L15" s="139"/>
      <c r="M15" s="33">
        <v>30.347041346153858</v>
      </c>
      <c r="N15" s="33"/>
      <c r="O15" s="33" t="s">
        <v>63</v>
      </c>
      <c r="P15" s="33" t="s">
        <v>63</v>
      </c>
      <c r="Q15" s="33" t="s">
        <v>63</v>
      </c>
      <c r="R15" s="33" t="s">
        <v>63</v>
      </c>
      <c r="T15" s="80">
        <f t="shared" si="1"/>
        <v>-3.1425632690014638E-2</v>
      </c>
      <c r="U15" s="80">
        <f t="shared" si="2"/>
        <v>6.7115445063207657E-2</v>
      </c>
      <c r="V15" s="77" t="s">
        <v>63</v>
      </c>
      <c r="W15" s="80">
        <f t="shared" si="3"/>
        <v>9.0649306338505209E-2</v>
      </c>
      <c r="X15" s="80">
        <f t="shared" si="4"/>
        <v>7.9369215547438809E-2</v>
      </c>
      <c r="Z15" s="77" t="s">
        <v>63</v>
      </c>
      <c r="AA15" s="77" t="s">
        <v>63</v>
      </c>
      <c r="AB15" s="77" t="s">
        <v>63</v>
      </c>
      <c r="AC15" s="77" t="s">
        <v>63</v>
      </c>
      <c r="AD15" s="77" t="s">
        <v>63</v>
      </c>
    </row>
    <row r="16" spans="1:30">
      <c r="A16" s="24">
        <v>2008</v>
      </c>
      <c r="B16" s="33">
        <v>75.368099056603782</v>
      </c>
      <c r="C16" s="33">
        <v>8.1450716981132079</v>
      </c>
      <c r="D16" s="33" t="s">
        <v>63</v>
      </c>
      <c r="E16" s="33">
        <f t="shared" si="0"/>
        <v>469.74315377358477</v>
      </c>
      <c r="F16" s="33">
        <v>553.256324528302</v>
      </c>
      <c r="G16" s="81"/>
      <c r="H16" s="140">
        <v>181.25510471698112</v>
      </c>
      <c r="I16" s="140"/>
      <c r="J16" s="33">
        <v>149.77808113207541</v>
      </c>
      <c r="K16" s="139">
        <v>110.20755</v>
      </c>
      <c r="L16" s="139"/>
      <c r="M16" s="33">
        <v>28.502417924528295</v>
      </c>
      <c r="N16" s="33"/>
      <c r="O16" s="33" t="s">
        <v>63</v>
      </c>
      <c r="P16" s="33" t="s">
        <v>63</v>
      </c>
      <c r="Q16" s="33" t="s">
        <v>63</v>
      </c>
      <c r="R16" s="33" t="s">
        <v>63</v>
      </c>
      <c r="T16" s="80">
        <f t="shared" si="1"/>
        <v>0.65702022385811665</v>
      </c>
      <c r="U16" s="80">
        <f t="shared" si="2"/>
        <v>-1.4154836655486114E-2</v>
      </c>
      <c r="V16" s="77" t="s">
        <v>63</v>
      </c>
      <c r="W16" s="80">
        <f t="shared" si="3"/>
        <v>-8.2948567438917653E-2</v>
      </c>
      <c r="X16" s="80">
        <f t="shared" si="4"/>
        <v>-2.2477685839003225E-2</v>
      </c>
      <c r="Z16" s="77" t="s">
        <v>63</v>
      </c>
      <c r="AA16" s="77" t="s">
        <v>63</v>
      </c>
      <c r="AB16" s="77" t="s">
        <v>63</v>
      </c>
      <c r="AC16" s="77" t="s">
        <v>63</v>
      </c>
      <c r="AD16" s="77" t="s">
        <v>63</v>
      </c>
    </row>
    <row r="17" spans="1:30">
      <c r="A17" s="24">
        <v>2009</v>
      </c>
      <c r="B17" s="33">
        <v>76.056672115384615</v>
      </c>
      <c r="C17" s="33">
        <v>5.2047480769230772</v>
      </c>
      <c r="D17" s="33" t="s">
        <v>63</v>
      </c>
      <c r="E17" s="33">
        <f t="shared" si="0"/>
        <v>328.50948557692305</v>
      </c>
      <c r="F17" s="33">
        <v>409.77090576923081</v>
      </c>
      <c r="G17" s="81"/>
      <c r="H17" s="140">
        <v>135.67826249999999</v>
      </c>
      <c r="I17" s="140"/>
      <c r="J17" s="33">
        <v>82.145025961538465</v>
      </c>
      <c r="K17" s="139">
        <v>86.924255769230797</v>
      </c>
      <c r="L17" s="139"/>
      <c r="M17" s="33">
        <v>23.761941346153836</v>
      </c>
      <c r="N17" s="33"/>
      <c r="O17" s="33" t="s">
        <v>63</v>
      </c>
      <c r="P17" s="33" t="s">
        <v>63</v>
      </c>
      <c r="Q17" s="33" t="s">
        <v>63</v>
      </c>
      <c r="R17" s="33" t="s">
        <v>63</v>
      </c>
      <c r="T17" s="80">
        <f t="shared" si="1"/>
        <v>9.1361340859039686E-3</v>
      </c>
      <c r="U17" s="80">
        <f t="shared" si="2"/>
        <v>-0.36099419749383566</v>
      </c>
      <c r="V17" s="77" t="s">
        <v>63</v>
      </c>
      <c r="W17" s="80">
        <f t="shared" si="3"/>
        <v>-0.30066147225795659</v>
      </c>
      <c r="X17" s="80">
        <f t="shared" si="4"/>
        <v>-0.25934709175065407</v>
      </c>
      <c r="Z17" s="77" t="s">
        <v>63</v>
      </c>
      <c r="AA17" s="77" t="s">
        <v>63</v>
      </c>
      <c r="AB17" s="77" t="s">
        <v>63</v>
      </c>
      <c r="AC17" s="77" t="s">
        <v>63</v>
      </c>
      <c r="AD17" s="77" t="s">
        <v>63</v>
      </c>
    </row>
    <row r="18" spans="1:30">
      <c r="A18" s="24">
        <v>2010</v>
      </c>
      <c r="B18" s="33">
        <v>77.278410576923065</v>
      </c>
      <c r="C18" s="33">
        <v>6.3830605769230795</v>
      </c>
      <c r="D18" s="33" t="s">
        <v>63</v>
      </c>
      <c r="E18" s="33">
        <f t="shared" si="0"/>
        <v>440.14595865384626</v>
      </c>
      <c r="F18" s="33">
        <v>523.8074298076923</v>
      </c>
      <c r="G18" s="81"/>
      <c r="H18" s="140">
        <v>162.95816153846155</v>
      </c>
      <c r="I18" s="140"/>
      <c r="J18" s="33">
        <v>111.21850673076928</v>
      </c>
      <c r="K18" s="139">
        <v>134.32042980769231</v>
      </c>
      <c r="L18" s="139"/>
      <c r="M18" s="33">
        <v>31.64886057692307</v>
      </c>
      <c r="N18" s="33"/>
      <c r="O18" s="33" t="s">
        <v>63</v>
      </c>
      <c r="P18" s="33" t="s">
        <v>63</v>
      </c>
      <c r="Q18" s="33" t="s">
        <v>63</v>
      </c>
      <c r="R18" s="33" t="s">
        <v>63</v>
      </c>
      <c r="T18" s="80">
        <f t="shared" si="1"/>
        <v>1.6063527729493154E-2</v>
      </c>
      <c r="U18" s="80">
        <f t="shared" si="2"/>
        <v>0.22639184117756428</v>
      </c>
      <c r="V18" s="77" t="s">
        <v>63</v>
      </c>
      <c r="W18" s="80">
        <f t="shared" si="3"/>
        <v>0.33982724389485752</v>
      </c>
      <c r="X18" s="80">
        <f t="shared" si="4"/>
        <v>0.27829336449445985</v>
      </c>
      <c r="Z18" s="77" t="s">
        <v>63</v>
      </c>
      <c r="AA18" s="77" t="s">
        <v>63</v>
      </c>
      <c r="AB18" s="77" t="s">
        <v>63</v>
      </c>
      <c r="AC18" s="77" t="s">
        <v>63</v>
      </c>
      <c r="AD18" s="77" t="s">
        <v>63</v>
      </c>
    </row>
    <row r="19" spans="1:30">
      <c r="A19" s="24">
        <v>2011</v>
      </c>
      <c r="B19" s="33">
        <v>72.885426923076921</v>
      </c>
      <c r="C19" s="33">
        <v>9.4857548076923095</v>
      </c>
      <c r="D19" s="33" t="s">
        <v>63</v>
      </c>
      <c r="E19" s="33">
        <f t="shared" si="0"/>
        <v>488.66453269230772</v>
      </c>
      <c r="F19" s="33">
        <v>571.03571442307702</v>
      </c>
      <c r="G19" s="81"/>
      <c r="H19" s="140">
        <v>177.57860961538469</v>
      </c>
      <c r="I19" s="140"/>
      <c r="J19" s="33">
        <v>136.58624423076918</v>
      </c>
      <c r="K19" s="139">
        <v>138.49092692307696</v>
      </c>
      <c r="L19" s="139"/>
      <c r="M19" s="33">
        <v>36.008751923076936</v>
      </c>
      <c r="N19" s="33"/>
      <c r="O19" s="33" t="s">
        <v>63</v>
      </c>
      <c r="P19" s="33" t="s">
        <v>63</v>
      </c>
      <c r="Q19" s="33" t="s">
        <v>63</v>
      </c>
      <c r="R19" s="33" t="s">
        <v>63</v>
      </c>
      <c r="T19" s="80">
        <f t="shared" si="1"/>
        <v>-5.6846195736302896E-2</v>
      </c>
      <c r="U19" s="80">
        <f t="shared" si="2"/>
        <v>0.48608252943525532</v>
      </c>
      <c r="V19" s="77" t="s">
        <v>63</v>
      </c>
      <c r="W19" s="80">
        <f t="shared" si="3"/>
        <v>0.11023291952254177</v>
      </c>
      <c r="X19" s="80">
        <f t="shared" si="4"/>
        <v>9.0163449252187666E-2</v>
      </c>
      <c r="Z19" s="77" t="s">
        <v>63</v>
      </c>
      <c r="AA19" s="77" t="s">
        <v>63</v>
      </c>
      <c r="AB19" s="77" t="s">
        <v>63</v>
      </c>
      <c r="AC19" s="77" t="s">
        <v>63</v>
      </c>
      <c r="AD19" s="77" t="s">
        <v>63</v>
      </c>
    </row>
    <row r="20" spans="1:30">
      <c r="A20" s="24">
        <v>2012</v>
      </c>
      <c r="B20" s="33">
        <v>77.5086923076923</v>
      </c>
      <c r="C20" s="33">
        <v>10.854269230769232</v>
      </c>
      <c r="D20" s="33" t="s">
        <v>63</v>
      </c>
      <c r="E20" s="33">
        <f t="shared" si="0"/>
        <v>431.13549999999998</v>
      </c>
      <c r="F20" s="33">
        <v>519.4984615384617</v>
      </c>
      <c r="G20" s="81"/>
      <c r="H20" s="140">
        <v>146.08169230769229</v>
      </c>
      <c r="I20" s="140"/>
      <c r="J20" s="33">
        <v>118.74090384615384</v>
      </c>
      <c r="K20" s="139">
        <v>131.87421153846157</v>
      </c>
      <c r="L20" s="139"/>
      <c r="M20" s="33">
        <v>34.4386923076923</v>
      </c>
      <c r="N20" s="33"/>
      <c r="O20" s="33" t="s">
        <v>63</v>
      </c>
      <c r="P20" s="33" t="s">
        <v>63</v>
      </c>
      <c r="Q20" s="33" t="s">
        <v>63</v>
      </c>
      <c r="R20" s="33" t="s">
        <v>63</v>
      </c>
      <c r="T20" s="80">
        <f t="shared" si="1"/>
        <v>6.3431958620407958E-2</v>
      </c>
      <c r="U20" s="80">
        <f t="shared" si="2"/>
        <v>0.14427048250995789</v>
      </c>
      <c r="V20" s="77" t="s">
        <v>63</v>
      </c>
      <c r="W20" s="80">
        <f t="shared" si="3"/>
        <v>-0.11772704758282804</v>
      </c>
      <c r="X20" s="80">
        <f t="shared" si="4"/>
        <v>-9.0252240942029216E-2</v>
      </c>
      <c r="Z20" s="77" t="s">
        <v>63</v>
      </c>
      <c r="AA20" s="77" t="s">
        <v>63</v>
      </c>
      <c r="AB20" s="77" t="s">
        <v>63</v>
      </c>
      <c r="AC20" s="77" t="s">
        <v>63</v>
      </c>
      <c r="AD20" s="77" t="s">
        <v>63</v>
      </c>
    </row>
    <row r="21" spans="1:30">
      <c r="A21" s="24">
        <v>2013</v>
      </c>
      <c r="B21" s="33">
        <v>80.558999999999983</v>
      </c>
      <c r="C21" s="33">
        <v>12.362153846153848</v>
      </c>
      <c r="D21" s="33" t="s">
        <v>63</v>
      </c>
      <c r="E21" s="33">
        <f t="shared" si="0"/>
        <v>453.59548076923073</v>
      </c>
      <c r="F21" s="33">
        <v>546.51663461538453</v>
      </c>
      <c r="G21" s="81"/>
      <c r="H21" s="140">
        <v>147.76034615384611</v>
      </c>
      <c r="I21" s="140"/>
      <c r="J21" s="33">
        <v>129.69088461538462</v>
      </c>
      <c r="K21" s="139">
        <v>140.74171153846152</v>
      </c>
      <c r="L21" s="139"/>
      <c r="M21" s="33">
        <v>35.402538461538462</v>
      </c>
      <c r="N21" s="33"/>
      <c r="O21" s="33" t="s">
        <v>63</v>
      </c>
      <c r="P21" s="33" t="s">
        <v>63</v>
      </c>
      <c r="Q21" s="33" t="s">
        <v>63</v>
      </c>
      <c r="R21" s="33" t="s">
        <v>63</v>
      </c>
      <c r="T21" s="80">
        <f t="shared" si="1"/>
        <v>3.935439499093385E-2</v>
      </c>
      <c r="U21" s="80">
        <f t="shared" si="2"/>
        <v>0.1389208783498872</v>
      </c>
      <c r="V21" s="77" t="s">
        <v>63</v>
      </c>
      <c r="W21" s="80">
        <f t="shared" si="3"/>
        <v>5.2094946412974075E-2</v>
      </c>
      <c r="X21" s="80">
        <f t="shared" si="4"/>
        <v>5.2008186890313945E-2</v>
      </c>
      <c r="Z21" s="77" t="s">
        <v>63</v>
      </c>
      <c r="AA21" s="77" t="s">
        <v>63</v>
      </c>
      <c r="AB21" s="77" t="s">
        <v>63</v>
      </c>
      <c r="AC21" s="77" t="s">
        <v>63</v>
      </c>
      <c r="AD21" s="77" t="s">
        <v>63</v>
      </c>
    </row>
    <row r="22" spans="1:30">
      <c r="A22" s="24">
        <v>2014</v>
      </c>
      <c r="B22" s="33">
        <v>65.345245283018869</v>
      </c>
      <c r="C22" s="33">
        <v>11.394490566037737</v>
      </c>
      <c r="D22" s="33" t="s">
        <v>63</v>
      </c>
      <c r="E22" s="33">
        <f t="shared" si="0"/>
        <v>428.19652830188676</v>
      </c>
      <c r="F22" s="33">
        <v>505.02</v>
      </c>
      <c r="G22" s="81"/>
      <c r="H22" s="33">
        <v>87.990924528301889</v>
      </c>
      <c r="I22" s="33">
        <v>64.573207547169787</v>
      </c>
      <c r="J22" s="33">
        <v>126.04443396226412</v>
      </c>
      <c r="K22" s="33">
        <v>33.289283018867934</v>
      </c>
      <c r="L22" s="33">
        <v>84.609264150943403</v>
      </c>
      <c r="M22" s="33">
        <v>31.689415094339619</v>
      </c>
      <c r="N22" s="33"/>
      <c r="O22" s="33">
        <v>1.8490188679245283</v>
      </c>
      <c r="P22" s="33">
        <v>4.2969245283018873</v>
      </c>
      <c r="Q22" s="33">
        <v>3.924301886792454</v>
      </c>
      <c r="R22" s="33">
        <v>1.3493396226415098</v>
      </c>
      <c r="T22" s="80">
        <f t="shared" si="1"/>
        <v>-0.18885232831814092</v>
      </c>
      <c r="U22" s="80">
        <f t="shared" si="2"/>
        <v>-7.8276269019024847E-2</v>
      </c>
      <c r="V22" s="77" t="s">
        <v>63</v>
      </c>
      <c r="W22" s="80">
        <f t="shared" si="3"/>
        <v>-5.5994721164926764E-2</v>
      </c>
      <c r="X22" s="80">
        <f t="shared" si="4"/>
        <v>-7.5929316670458102E-2</v>
      </c>
      <c r="Z22" s="77" t="s">
        <v>63</v>
      </c>
      <c r="AA22" s="77" t="s">
        <v>63</v>
      </c>
      <c r="AB22" s="77" t="s">
        <v>63</v>
      </c>
      <c r="AC22" s="77" t="s">
        <v>63</v>
      </c>
      <c r="AD22" s="77" t="s">
        <v>63</v>
      </c>
    </row>
    <row r="23" spans="1:30">
      <c r="A23" s="24">
        <v>2015</v>
      </c>
      <c r="B23" s="33">
        <v>64.944384615384607</v>
      </c>
      <c r="C23" s="33">
        <v>12.829461538461542</v>
      </c>
      <c r="D23" s="33">
        <v>2.0373076923076927</v>
      </c>
      <c r="E23" s="33">
        <f t="shared" si="0"/>
        <v>410.22101923076929</v>
      </c>
      <c r="F23" s="33">
        <v>490.03</v>
      </c>
      <c r="G23" s="81"/>
      <c r="H23" s="33">
        <v>82.269576923076926</v>
      </c>
      <c r="I23" s="33">
        <v>51.713096153846173</v>
      </c>
      <c r="J23" s="33">
        <v>120.44861538461541</v>
      </c>
      <c r="K23" s="33">
        <v>33.865884615384601</v>
      </c>
      <c r="L23" s="33">
        <v>82.024019230769213</v>
      </c>
      <c r="M23" s="33">
        <v>39.89982692307693</v>
      </c>
      <c r="N23" s="33"/>
      <c r="O23" s="33">
        <v>2.6788076923076924</v>
      </c>
      <c r="P23" s="33">
        <v>4.1013076923076923</v>
      </c>
      <c r="Q23" s="33">
        <v>4.6589230769230765</v>
      </c>
      <c r="R23" s="33">
        <v>1.390423076923077</v>
      </c>
      <c r="T23" s="80">
        <f t="shared" si="1"/>
        <v>-6.134503985685269E-3</v>
      </c>
      <c r="U23" s="80">
        <f t="shared" si="2"/>
        <v>0.1259355092803236</v>
      </c>
      <c r="V23" s="77" t="s">
        <v>63</v>
      </c>
      <c r="W23" s="80">
        <f t="shared" si="3"/>
        <v>-4.1979576860194379E-2</v>
      </c>
      <c r="X23" s="80">
        <f t="shared" si="4"/>
        <v>-2.968199279236472E-2</v>
      </c>
      <c r="Z23" s="77" t="s">
        <v>63</v>
      </c>
      <c r="AA23" s="77" t="s">
        <v>63</v>
      </c>
      <c r="AB23" s="77" t="s">
        <v>63</v>
      </c>
      <c r="AC23" s="77" t="s">
        <v>63</v>
      </c>
      <c r="AD23" s="77" t="s">
        <v>63</v>
      </c>
    </row>
    <row r="24" spans="1:30">
      <c r="A24" s="24">
        <v>2016</v>
      </c>
      <c r="B24" s="33">
        <v>84.923192307692332</v>
      </c>
      <c r="C24" s="33">
        <v>16.18103846153846</v>
      </c>
      <c r="D24" s="33">
        <v>3.1646923076923068</v>
      </c>
      <c r="E24" s="33">
        <f t="shared" si="0"/>
        <v>414.83150000000006</v>
      </c>
      <c r="F24" s="33">
        <v>519.1</v>
      </c>
      <c r="G24" s="81"/>
      <c r="H24" s="33">
        <v>83.682384615384635</v>
      </c>
      <c r="I24" s="33">
        <v>49.511769230769232</v>
      </c>
      <c r="J24" s="33">
        <v>123.3171346153846</v>
      </c>
      <c r="K24" s="33">
        <v>32.903942307692319</v>
      </c>
      <c r="L24" s="33">
        <v>86.744423076923113</v>
      </c>
      <c r="M24" s="33">
        <v>38.671846153846147</v>
      </c>
      <c r="N24" s="33"/>
      <c r="O24" s="33">
        <v>2.5950961538461548</v>
      </c>
      <c r="P24" s="33">
        <v>5.1951153846153861</v>
      </c>
      <c r="Q24" s="33">
        <v>6.3569807692307698</v>
      </c>
      <c r="R24" s="33">
        <v>2.0338461538461536</v>
      </c>
      <c r="T24" s="80">
        <f t="shared" si="1"/>
        <v>0.3076294865310798</v>
      </c>
      <c r="U24" s="80">
        <f t="shared" si="2"/>
        <v>0.26124065402349106</v>
      </c>
      <c r="V24" s="80">
        <f t="shared" ref="V24:V27" si="5">D24/D23-1</f>
        <v>0.55336983198036549</v>
      </c>
      <c r="W24" s="80">
        <f t="shared" si="3"/>
        <v>1.1239016415775405E-2</v>
      </c>
      <c r="X24" s="80">
        <f t="shared" si="4"/>
        <v>5.9322898598045182E-2</v>
      </c>
      <c r="Z24" s="77" t="s">
        <v>63</v>
      </c>
      <c r="AA24" s="77" t="s">
        <v>63</v>
      </c>
      <c r="AB24" s="77" t="s">
        <v>63</v>
      </c>
      <c r="AC24" s="77" t="s">
        <v>63</v>
      </c>
      <c r="AD24" s="77" t="s">
        <v>63</v>
      </c>
    </row>
    <row r="25" spans="1:30">
      <c r="A25" s="24">
        <v>2017</v>
      </c>
      <c r="B25" s="33">
        <v>91.751557692307657</v>
      </c>
      <c r="C25" s="33">
        <v>17.290692307692311</v>
      </c>
      <c r="D25" s="33">
        <v>2.6937307692307693</v>
      </c>
      <c r="E25" s="33">
        <f t="shared" si="0"/>
        <v>393.42875000000004</v>
      </c>
      <c r="F25" s="33">
        <v>505.16</v>
      </c>
      <c r="G25" s="81"/>
      <c r="H25" s="33">
        <v>74.998846153846173</v>
      </c>
      <c r="I25" s="33">
        <v>50.080942307692311</v>
      </c>
      <c r="J25" s="33">
        <v>118.80738461538461</v>
      </c>
      <c r="K25" s="33">
        <v>30.635211538461537</v>
      </c>
      <c r="L25" s="33">
        <v>81.344807692307697</v>
      </c>
      <c r="M25" s="33">
        <v>37.561557692307687</v>
      </c>
      <c r="N25" s="33"/>
      <c r="O25" s="33">
        <v>2.5597115384615394</v>
      </c>
      <c r="P25" s="33">
        <v>6.3397884615384612</v>
      </c>
      <c r="Q25" s="33">
        <v>6.6430769230769231</v>
      </c>
      <c r="R25" s="33">
        <v>1.7481153846153838</v>
      </c>
      <c r="T25" s="80">
        <f t="shared" si="1"/>
        <v>8.040636720149319E-2</v>
      </c>
      <c r="U25" s="80">
        <f t="shared" si="2"/>
        <v>6.8577418488402042E-2</v>
      </c>
      <c r="V25" s="80">
        <f t="shared" si="5"/>
        <v>-0.14881748134464379</v>
      </c>
      <c r="W25" s="80">
        <f t="shared" si="3"/>
        <v>-5.1593839908492978E-2</v>
      </c>
      <c r="X25" s="80">
        <f t="shared" si="4"/>
        <v>-2.6854170680023159E-2</v>
      </c>
      <c r="Z25" s="77" t="s">
        <v>63</v>
      </c>
      <c r="AA25" s="77" t="s">
        <v>63</v>
      </c>
      <c r="AB25" s="77" t="s">
        <v>63</v>
      </c>
      <c r="AC25" s="77" t="s">
        <v>63</v>
      </c>
      <c r="AD25" s="77" t="s">
        <v>63</v>
      </c>
    </row>
    <row r="26" spans="1:30">
      <c r="A26" s="24">
        <v>2018</v>
      </c>
      <c r="B26" s="33">
        <v>115.92676923076922</v>
      </c>
      <c r="C26" s="33">
        <v>16.694673076923081</v>
      </c>
      <c r="D26" s="33">
        <v>2.8080576923076923</v>
      </c>
      <c r="E26" s="33">
        <f t="shared" si="0"/>
        <v>412.36794230769232</v>
      </c>
      <c r="F26" s="33">
        <v>547.79999999999995</v>
      </c>
      <c r="G26" s="81"/>
      <c r="H26" s="33">
        <v>83.370038461538471</v>
      </c>
      <c r="I26" s="33">
        <v>52.725942307692314</v>
      </c>
      <c r="J26" s="33">
        <v>117.4412115384615</v>
      </c>
      <c r="K26" s="33">
        <v>32.45655769230769</v>
      </c>
      <c r="L26" s="33">
        <v>83.204423076923078</v>
      </c>
      <c r="M26" s="33">
        <v>43.169769230769234</v>
      </c>
      <c r="N26" s="33"/>
      <c r="O26" s="33">
        <v>2.6259615384615387</v>
      </c>
      <c r="P26" s="33">
        <v>6.2674230769230759</v>
      </c>
      <c r="Q26" s="33">
        <v>6.2516538461538467</v>
      </c>
      <c r="R26" s="33">
        <v>1.5496346153846154</v>
      </c>
      <c r="T26" s="80">
        <f t="shared" si="1"/>
        <v>0.26348557067046263</v>
      </c>
      <c r="U26" s="80">
        <f t="shared" si="2"/>
        <v>-3.4470524381725931E-2</v>
      </c>
      <c r="V26" s="80">
        <f t="shared" si="5"/>
        <v>4.244185216385632E-2</v>
      </c>
      <c r="W26" s="80">
        <f t="shared" si="3"/>
        <v>4.8138811176591023E-2</v>
      </c>
      <c r="X26" s="80">
        <f t="shared" si="4"/>
        <v>8.440890015044733E-2</v>
      </c>
      <c r="Z26" s="77" t="s">
        <v>63</v>
      </c>
      <c r="AA26" s="77" t="s">
        <v>63</v>
      </c>
      <c r="AB26" s="77" t="s">
        <v>63</v>
      </c>
      <c r="AC26" s="77" t="s">
        <v>63</v>
      </c>
      <c r="AD26" s="77" t="s">
        <v>63</v>
      </c>
    </row>
    <row r="27" spans="1:30">
      <c r="A27" s="24">
        <v>2019</v>
      </c>
      <c r="B27" s="33">
        <v>130.06965384615384</v>
      </c>
      <c r="C27" s="33">
        <v>17.77148076923077</v>
      </c>
      <c r="D27" s="33">
        <v>3.4202692307692306</v>
      </c>
      <c r="E27" s="33">
        <f t="shared" si="0"/>
        <v>442.32563461538456</v>
      </c>
      <c r="F27" s="33">
        <v>593.58703846153844</v>
      </c>
      <c r="G27" s="81"/>
      <c r="H27" s="33">
        <v>95.087826923076904</v>
      </c>
      <c r="I27" s="33">
        <v>54.588750000000012</v>
      </c>
      <c r="J27" s="33">
        <v>125.32303846153845</v>
      </c>
      <c r="K27" s="33">
        <v>35.186134615384603</v>
      </c>
      <c r="L27" s="33">
        <v>84.204749999999976</v>
      </c>
      <c r="M27" s="33">
        <v>47.935134615384605</v>
      </c>
      <c r="N27" s="33"/>
      <c r="O27" s="33">
        <v>2.6284038461538466</v>
      </c>
      <c r="P27" s="33">
        <v>7.1048269230769243</v>
      </c>
      <c r="Q27" s="33">
        <v>6.2210384615384609</v>
      </c>
      <c r="R27" s="33">
        <v>1.8172115384615386</v>
      </c>
      <c r="T27" s="80">
        <f t="shared" si="1"/>
        <v>0.12199843667885824</v>
      </c>
      <c r="U27" s="80">
        <f t="shared" si="2"/>
        <v>6.450007660204804E-2</v>
      </c>
      <c r="V27" s="80">
        <f t="shared" si="5"/>
        <v>0.21801957279532114</v>
      </c>
      <c r="W27" s="80">
        <f t="shared" si="3"/>
        <v>7.2647966134426145E-2</v>
      </c>
      <c r="X27" s="80">
        <f t="shared" si="4"/>
        <v>8.3583494818434634E-2</v>
      </c>
      <c r="Z27" s="77" t="s">
        <v>63</v>
      </c>
      <c r="AA27" s="77" t="s">
        <v>63</v>
      </c>
      <c r="AB27" s="77" t="s">
        <v>63</v>
      </c>
      <c r="AC27" s="77" t="s">
        <v>63</v>
      </c>
      <c r="AD27" s="77" t="s">
        <v>63</v>
      </c>
    </row>
    <row r="28" spans="1:30">
      <c r="A28" s="24">
        <v>2020</v>
      </c>
      <c r="B28" s="33">
        <v>170.84562264150946</v>
      </c>
      <c r="C28" s="33">
        <v>19.419207547169808</v>
      </c>
      <c r="D28" s="33">
        <v>3.167188679245283</v>
      </c>
      <c r="E28" s="33">
        <v>409.749716981132</v>
      </c>
      <c r="F28" s="33">
        <v>603.18173584905651</v>
      </c>
      <c r="G28" s="81"/>
      <c r="H28" s="33">
        <v>69.96422641509433</v>
      </c>
      <c r="I28" s="33">
        <v>48.425018867924507</v>
      </c>
      <c r="J28" s="33">
        <v>106.45454716981128</v>
      </c>
      <c r="K28" s="33">
        <v>37.473641509433968</v>
      </c>
      <c r="L28" s="33">
        <v>87.122622641509423</v>
      </c>
      <c r="M28" s="33">
        <v>60.309660377358476</v>
      </c>
      <c r="N28" s="33"/>
      <c r="O28" s="33">
        <v>2.4087924528301885</v>
      </c>
      <c r="P28" s="33">
        <v>7.8380188679245268</v>
      </c>
      <c r="Q28" s="33">
        <v>6.8647924528301889</v>
      </c>
      <c r="R28" s="33">
        <v>2.3076037735849049</v>
      </c>
      <c r="T28" s="80">
        <f>B28/B27-1</f>
        <v>0.31349332907109417</v>
      </c>
      <c r="U28" s="80">
        <f t="shared" ref="U28:X28" si="6">C28/C27-1</f>
        <v>9.2717472411859125E-2</v>
      </c>
      <c r="V28" s="80">
        <f t="shared" si="6"/>
        <v>-7.3994336249087911E-2</v>
      </c>
      <c r="W28" s="80">
        <f t="shared" si="6"/>
        <v>-7.3646913235264511E-2</v>
      </c>
      <c r="X28" s="80">
        <f t="shared" si="6"/>
        <v>1.6163926713065768E-2</v>
      </c>
      <c r="Z28" s="77" t="s">
        <v>63</v>
      </c>
      <c r="AA28" s="77" t="s">
        <v>63</v>
      </c>
      <c r="AB28" s="77" t="s">
        <v>63</v>
      </c>
      <c r="AC28" s="77" t="s">
        <v>63</v>
      </c>
      <c r="AD28" s="77" t="s">
        <v>63</v>
      </c>
    </row>
    <row r="29" spans="1:30">
      <c r="A29" s="24"/>
      <c r="B29" s="116"/>
      <c r="C29" s="116"/>
      <c r="D29" s="116"/>
      <c r="E29" s="116"/>
      <c r="F29" s="116"/>
      <c r="G29" s="115"/>
      <c r="H29" s="116"/>
      <c r="I29" s="116"/>
      <c r="J29" s="116"/>
      <c r="K29" s="116"/>
      <c r="L29" s="116"/>
      <c r="M29" s="116"/>
      <c r="N29" s="116"/>
      <c r="O29" s="116"/>
      <c r="P29" s="116"/>
      <c r="Q29" s="116"/>
      <c r="R29" s="116"/>
      <c r="T29" s="80"/>
      <c r="U29" s="80"/>
      <c r="V29" s="80"/>
      <c r="W29" s="80"/>
      <c r="X29" s="80"/>
      <c r="Z29" s="77"/>
      <c r="AA29" s="77"/>
      <c r="AB29" s="77"/>
      <c r="AC29" s="77"/>
      <c r="AD29" s="77"/>
    </row>
    <row r="30" spans="1:30">
      <c r="A30" s="117" t="s">
        <v>123</v>
      </c>
      <c r="B30" s="118">
        <v>170.5145454545455</v>
      </c>
      <c r="C30" s="118">
        <v>19.957977272727273</v>
      </c>
      <c r="D30" s="118">
        <v>3.3582045454545453</v>
      </c>
      <c r="E30" s="118">
        <v>416.18306818181804</v>
      </c>
      <c r="F30" s="118">
        <v>610.0137954545454</v>
      </c>
      <c r="G30" s="118"/>
      <c r="H30" s="118">
        <v>72.655363636363631</v>
      </c>
      <c r="I30" s="118">
        <v>49.437954545454538</v>
      </c>
      <c r="J30" s="118">
        <v>108.3477727272727</v>
      </c>
      <c r="K30" s="118">
        <v>36.698454545454545</v>
      </c>
      <c r="L30" s="118">
        <v>88.020749999999992</v>
      </c>
      <c r="M30" s="118">
        <v>61.022772727272724</v>
      </c>
      <c r="N30" s="118"/>
      <c r="O30" s="118">
        <v>2.4943181818181817</v>
      </c>
      <c r="P30" s="118">
        <v>7.9887727272727265</v>
      </c>
      <c r="Q30" s="118">
        <v>7.0504090909090911</v>
      </c>
      <c r="R30" s="118">
        <v>2.4244772727272728</v>
      </c>
      <c r="S30" s="119"/>
      <c r="T30" s="127"/>
      <c r="U30" s="127"/>
      <c r="V30" s="127"/>
      <c r="W30" s="127"/>
      <c r="X30" s="127"/>
      <c r="Y30" s="119"/>
      <c r="Z30" s="128"/>
      <c r="AA30" s="128"/>
      <c r="AB30" s="128"/>
      <c r="AC30" s="128"/>
      <c r="AD30" s="128"/>
    </row>
    <row r="31" spans="1:30">
      <c r="A31" s="117" t="s">
        <v>124</v>
      </c>
      <c r="B31" s="118">
        <v>150.26183720930234</v>
      </c>
      <c r="C31" s="118">
        <v>21.92286046511628</v>
      </c>
      <c r="D31" s="118">
        <v>3.0004186046511636</v>
      </c>
      <c r="E31" s="118">
        <v>444.25876744186047</v>
      </c>
      <c r="F31" s="118">
        <v>619.44388372093022</v>
      </c>
      <c r="G31" s="118"/>
      <c r="H31" s="118">
        <v>68.399511627906975</v>
      </c>
      <c r="I31" s="118">
        <v>60.027162790697687</v>
      </c>
      <c r="J31" s="118">
        <v>120.13602325581395</v>
      </c>
      <c r="K31" s="118">
        <v>41.465302325581391</v>
      </c>
      <c r="L31" s="118">
        <v>95.350720930232555</v>
      </c>
      <c r="M31" s="118">
        <v>58.880046511627917</v>
      </c>
      <c r="N31" s="118"/>
      <c r="O31" s="118">
        <v>2.617953488372093</v>
      </c>
      <c r="P31" s="118">
        <v>9.8607674418604656</v>
      </c>
      <c r="Q31" s="118">
        <v>7.6548837209302345</v>
      </c>
      <c r="R31" s="118">
        <v>1.7892558139534882</v>
      </c>
      <c r="S31" s="119"/>
      <c r="T31" s="127">
        <f>B31/B30-1</f>
        <v>-0.11877407989596978</v>
      </c>
      <c r="U31" s="127">
        <f t="shared" ref="U31" si="7">C31/C30-1</f>
        <v>9.8451018634740706E-2</v>
      </c>
      <c r="V31" s="127">
        <f t="shared" ref="V31" si="8">D31/D30-1</f>
        <v>-0.10654084227467864</v>
      </c>
      <c r="W31" s="127">
        <f t="shared" ref="W31" si="9">E31/E30-1</f>
        <v>6.7459974723856453E-2</v>
      </c>
      <c r="X31" s="127">
        <f t="shared" ref="X31" si="10">F31/F30-1</f>
        <v>1.5458811483694435E-2</v>
      </c>
      <c r="Y31" s="119"/>
      <c r="Z31" s="128" t="s">
        <v>63</v>
      </c>
      <c r="AA31" s="128" t="s">
        <v>63</v>
      </c>
      <c r="AB31" s="128" t="s">
        <v>63</v>
      </c>
      <c r="AC31" s="128" t="s">
        <v>63</v>
      </c>
      <c r="AD31" s="128" t="s">
        <v>63</v>
      </c>
    </row>
    <row r="32" spans="1:30">
      <c r="A32" s="24"/>
      <c r="B32" s="33"/>
      <c r="C32" s="33"/>
      <c r="D32" s="33"/>
      <c r="E32" s="33"/>
      <c r="F32" s="33"/>
      <c r="G32" s="81"/>
      <c r="H32" s="33"/>
      <c r="I32" s="33"/>
      <c r="J32" s="33"/>
      <c r="K32" s="33"/>
      <c r="L32" s="33"/>
      <c r="M32" s="33"/>
      <c r="N32" s="33"/>
      <c r="O32" s="33"/>
      <c r="P32" s="33"/>
      <c r="Q32" s="33"/>
      <c r="R32" s="33"/>
    </row>
    <row r="33" spans="1:30">
      <c r="A33" s="24" t="s">
        <v>47</v>
      </c>
      <c r="B33" s="33">
        <v>140.309</v>
      </c>
      <c r="C33" s="33">
        <v>19.174153846153843</v>
      </c>
      <c r="D33" s="33">
        <v>3.4324615384615389</v>
      </c>
      <c r="E33" s="33">
        <v>449.29723076923085</v>
      </c>
      <c r="F33" s="33">
        <v>612.21284615384627</v>
      </c>
      <c r="G33" s="81"/>
      <c r="H33" s="33">
        <v>93.495769230769227</v>
      </c>
      <c r="I33" s="33">
        <v>55.446999999999989</v>
      </c>
      <c r="J33" s="33">
        <v>129.90723076923078</v>
      </c>
      <c r="K33" s="33">
        <v>38.441538461538464</v>
      </c>
      <c r="L33" s="33">
        <v>82.825538461538457</v>
      </c>
      <c r="M33" s="33">
        <v>49.180153846153843</v>
      </c>
      <c r="N33" s="33"/>
      <c r="O33" s="33">
        <v>3.4935384615384617</v>
      </c>
      <c r="P33" s="33">
        <v>6.616307692307692</v>
      </c>
      <c r="Q33" s="33">
        <v>7.0688461538461524</v>
      </c>
      <c r="R33" s="33">
        <v>1.9954615384615382</v>
      </c>
      <c r="T33" s="77" t="s">
        <v>63</v>
      </c>
      <c r="U33" s="77" t="s">
        <v>63</v>
      </c>
      <c r="V33" s="77" t="s">
        <v>63</v>
      </c>
      <c r="W33" s="77" t="s">
        <v>63</v>
      </c>
      <c r="X33" s="77" t="s">
        <v>63</v>
      </c>
      <c r="Z33" s="77" t="s">
        <v>63</v>
      </c>
      <c r="AA33" s="77" t="s">
        <v>63</v>
      </c>
      <c r="AB33" s="77" t="s">
        <v>63</v>
      </c>
      <c r="AC33" s="77" t="s">
        <v>63</v>
      </c>
      <c r="AD33" s="77" t="s">
        <v>63</v>
      </c>
    </row>
    <row r="34" spans="1:30">
      <c r="A34" s="24" t="s">
        <v>48</v>
      </c>
      <c r="B34" s="33">
        <v>128.83561538461538</v>
      </c>
      <c r="C34" s="33">
        <v>19.680923076923076</v>
      </c>
      <c r="D34" s="33">
        <v>3.4925384615384618</v>
      </c>
      <c r="E34" s="33">
        <v>445.01546153846158</v>
      </c>
      <c r="F34" s="33">
        <v>597.02453846153844</v>
      </c>
      <c r="G34" s="81"/>
      <c r="H34" s="33">
        <v>91.872307692307686</v>
      </c>
      <c r="I34" s="33">
        <v>58.593692307692308</v>
      </c>
      <c r="J34" s="33">
        <v>129.28823076923078</v>
      </c>
      <c r="K34" s="33">
        <v>35.150846153846153</v>
      </c>
      <c r="L34" s="33">
        <v>85.889153846153846</v>
      </c>
      <c r="M34" s="33">
        <v>44.221230769230779</v>
      </c>
      <c r="N34" s="33"/>
      <c r="O34" s="33">
        <v>2.7503076923076923</v>
      </c>
      <c r="P34" s="33">
        <v>9.1335384615384623</v>
      </c>
      <c r="Q34" s="33">
        <v>6.3568461538461527</v>
      </c>
      <c r="R34" s="33">
        <v>1.4402307692307694</v>
      </c>
      <c r="T34" s="77" t="s">
        <v>63</v>
      </c>
      <c r="U34" s="77" t="s">
        <v>63</v>
      </c>
      <c r="V34" s="77" t="s">
        <v>63</v>
      </c>
      <c r="W34" s="77" t="s">
        <v>63</v>
      </c>
      <c r="X34" s="77" t="s">
        <v>63</v>
      </c>
      <c r="Z34" s="80">
        <f>B34/B33-1</f>
        <v>-8.1772264183941235E-2</v>
      </c>
      <c r="AA34" s="80">
        <f t="shared" ref="AA34:AC34" si="11">C34/C33-1</f>
        <v>2.6429809358752276E-2</v>
      </c>
      <c r="AB34" s="80">
        <f t="shared" si="11"/>
        <v>1.750257720406978E-2</v>
      </c>
      <c r="AC34" s="80">
        <f t="shared" si="11"/>
        <v>-9.5299257096210788E-3</v>
      </c>
      <c r="AD34" s="80">
        <f>F34/F33-1</f>
        <v>-2.480886800681581E-2</v>
      </c>
    </row>
    <row r="35" spans="1:30">
      <c r="A35" s="24" t="s">
        <v>49</v>
      </c>
      <c r="B35" s="33">
        <v>125.18253846153844</v>
      </c>
      <c r="C35" s="33">
        <v>16.311692307692304</v>
      </c>
      <c r="D35" s="33">
        <v>3.2077692307692312</v>
      </c>
      <c r="E35" s="33">
        <v>459.37315384615374</v>
      </c>
      <c r="F35" s="33">
        <v>604.07515384615374</v>
      </c>
      <c r="G35" s="81"/>
      <c r="H35" s="33">
        <v>98.747384615384604</v>
      </c>
      <c r="I35" s="33">
        <v>54.398923076923069</v>
      </c>
      <c r="J35" s="33">
        <v>128.41999999999999</v>
      </c>
      <c r="K35" s="33">
        <v>36.099230769230772</v>
      </c>
      <c r="L35" s="33">
        <v>90.600384615384598</v>
      </c>
      <c r="M35" s="33">
        <v>51.107230769230767</v>
      </c>
      <c r="N35" s="33"/>
      <c r="O35" s="33">
        <v>2.1495384615384614</v>
      </c>
      <c r="P35" s="33">
        <v>5.7300769230769237</v>
      </c>
      <c r="Q35" s="33">
        <v>6.3425384615384592</v>
      </c>
      <c r="R35" s="33">
        <v>2.0895384615384613</v>
      </c>
      <c r="T35" s="77" t="s">
        <v>63</v>
      </c>
      <c r="U35" s="77" t="s">
        <v>63</v>
      </c>
      <c r="V35" s="77" t="s">
        <v>63</v>
      </c>
      <c r="W35" s="77" t="s">
        <v>63</v>
      </c>
      <c r="X35" s="77" t="s">
        <v>63</v>
      </c>
      <c r="Z35" s="80">
        <f t="shared" ref="Z35:Z40" si="12">B35/B34-1</f>
        <v>-2.8354557954889614E-2</v>
      </c>
      <c r="AA35" s="80">
        <f t="shared" ref="AA35:AA40" si="13">C35/C34-1</f>
        <v>-0.17119272079170778</v>
      </c>
      <c r="AB35" s="80">
        <f t="shared" ref="AB35:AB40" si="14">D35/D34-1</f>
        <v>-8.1536462348302918E-2</v>
      </c>
      <c r="AC35" s="80">
        <f t="shared" ref="AC35:AC40" si="15">E35/E34-1</f>
        <v>3.2263356104653695E-2</v>
      </c>
      <c r="AD35" s="80">
        <f t="shared" ref="AD35:AD40" si="16">F35/F34-1</f>
        <v>1.1809590612110954E-2</v>
      </c>
    </row>
    <row r="36" spans="1:30">
      <c r="A36" s="24" t="s">
        <v>50</v>
      </c>
      <c r="B36" s="33">
        <v>125.95146153846154</v>
      </c>
      <c r="C36" s="33">
        <v>15.919153846153847</v>
      </c>
      <c r="D36" s="33">
        <v>3.5483076923076924</v>
      </c>
      <c r="E36" s="33">
        <v>415.61669230769229</v>
      </c>
      <c r="F36" s="33">
        <v>561.03561538461543</v>
      </c>
      <c r="G36" s="81"/>
      <c r="H36" s="33">
        <v>96.235846153846168</v>
      </c>
      <c r="I36" s="33">
        <v>49.91538461538461</v>
      </c>
      <c r="J36" s="33">
        <v>113.67669230769232</v>
      </c>
      <c r="K36" s="33">
        <v>31.052923076923076</v>
      </c>
      <c r="L36" s="33">
        <v>77.503923076923073</v>
      </c>
      <c r="M36" s="33">
        <v>47.231923076923081</v>
      </c>
      <c r="N36" s="33"/>
      <c r="O36" s="33">
        <v>2.1202307692307687</v>
      </c>
      <c r="P36" s="33">
        <v>6.9393846153846157</v>
      </c>
      <c r="Q36" s="33">
        <v>5.1159230769230772</v>
      </c>
      <c r="R36" s="33">
        <v>1.7436153846153846</v>
      </c>
      <c r="T36" s="77" t="s">
        <v>63</v>
      </c>
      <c r="U36" s="77" t="s">
        <v>63</v>
      </c>
      <c r="V36" s="77" t="s">
        <v>63</v>
      </c>
      <c r="W36" s="77" t="s">
        <v>63</v>
      </c>
      <c r="X36" s="77" t="s">
        <v>63</v>
      </c>
      <c r="Z36" s="80">
        <f t="shared" si="12"/>
        <v>6.1424147998032641E-3</v>
      </c>
      <c r="AA36" s="80">
        <f t="shared" si="13"/>
        <v>-2.4064852017429472E-2</v>
      </c>
      <c r="AB36" s="80">
        <f t="shared" si="14"/>
        <v>0.10616052372844775</v>
      </c>
      <c r="AC36" s="80">
        <f t="shared" si="15"/>
        <v>-9.5252543976733328E-2</v>
      </c>
      <c r="AD36" s="80">
        <f t="shared" si="16"/>
        <v>-7.1248648760845468E-2</v>
      </c>
    </row>
    <row r="37" spans="1:30">
      <c r="A37" s="24" t="s">
        <v>51</v>
      </c>
      <c r="B37" s="33">
        <v>128.3033846153846</v>
      </c>
      <c r="C37" s="33">
        <v>22.660230769230768</v>
      </c>
      <c r="D37" s="33">
        <v>4.4734615384615388</v>
      </c>
      <c r="E37" s="33">
        <v>530.38776923076921</v>
      </c>
      <c r="F37" s="33">
        <v>685.82484615384612</v>
      </c>
      <c r="G37" s="81"/>
      <c r="H37" s="33">
        <v>107.70361538461538</v>
      </c>
      <c r="I37" s="33">
        <v>63.537384615384624</v>
      </c>
      <c r="J37" s="33">
        <v>139.18215384615385</v>
      </c>
      <c r="K37" s="33">
        <v>43.87876923076923</v>
      </c>
      <c r="L37" s="33">
        <v>107.59546153846154</v>
      </c>
      <c r="M37" s="33">
        <v>68.490384615384613</v>
      </c>
      <c r="N37" s="33"/>
      <c r="O37" s="33">
        <v>3.268384615384615</v>
      </c>
      <c r="P37" s="33">
        <v>8.311461538461538</v>
      </c>
      <c r="Q37" s="33">
        <v>8.2325384615384607</v>
      </c>
      <c r="R37" s="33">
        <v>2.8478461538461532</v>
      </c>
      <c r="T37" s="80">
        <f>B37/B33-1</f>
        <v>-8.5565540233451864E-2</v>
      </c>
      <c r="U37" s="80">
        <f t="shared" ref="U37:X37" si="17">C37/C33-1</f>
        <v>0.18181125232685047</v>
      </c>
      <c r="V37" s="80">
        <f t="shared" si="17"/>
        <v>0.30328089283313164</v>
      </c>
      <c r="W37" s="80">
        <f t="shared" si="17"/>
        <v>0.18048305867077175</v>
      </c>
      <c r="X37" s="80">
        <f t="shared" si="17"/>
        <v>0.12023922801107223</v>
      </c>
      <c r="Z37" s="80">
        <f t="shared" si="12"/>
        <v>1.8673249585157592E-2</v>
      </c>
      <c r="AA37" s="80">
        <f t="shared" si="13"/>
        <v>0.42345698698713186</v>
      </c>
      <c r="AB37" s="80">
        <f t="shared" si="14"/>
        <v>0.26073100936524463</v>
      </c>
      <c r="AC37" s="80">
        <f t="shared" si="15"/>
        <v>0.27614645669262194</v>
      </c>
      <c r="AD37" s="80">
        <f t="shared" si="16"/>
        <v>0.22242657568839364</v>
      </c>
    </row>
    <row r="38" spans="1:30">
      <c r="A38" s="24" t="s">
        <v>52</v>
      </c>
      <c r="B38" s="33">
        <v>214.00438461538459</v>
      </c>
      <c r="C38" s="33">
        <v>19.78261538461539</v>
      </c>
      <c r="D38" s="33">
        <v>3.1641538461538463</v>
      </c>
      <c r="E38" s="33">
        <v>426.63415384615388</v>
      </c>
      <c r="F38" s="33">
        <v>663.58530769230765</v>
      </c>
      <c r="G38" s="81"/>
      <c r="H38" s="33">
        <v>71.552769230769229</v>
      </c>
      <c r="I38" s="33">
        <v>50.770923076923083</v>
      </c>
      <c r="J38" s="33">
        <v>109.88284615384617</v>
      </c>
      <c r="K38" s="33">
        <v>38.138461538461542</v>
      </c>
      <c r="L38" s="33">
        <v>91.29576923076921</v>
      </c>
      <c r="M38" s="33">
        <v>64.993384615384613</v>
      </c>
      <c r="N38" s="33"/>
      <c r="O38" s="33">
        <v>2.3456153846153849</v>
      </c>
      <c r="P38" s="33">
        <v>8.4427692307692332</v>
      </c>
      <c r="Q38" s="33">
        <v>6.6468461538461554</v>
      </c>
      <c r="R38" s="33">
        <v>2.3473846153846152</v>
      </c>
      <c r="T38" s="80">
        <f t="shared" ref="T38:T40" si="18">B38/B34-1</f>
        <v>0.66106541251433693</v>
      </c>
      <c r="U38" s="80">
        <f t="shared" ref="U38:U40" si="19">C38/C34-1</f>
        <v>5.1670497006084393E-3</v>
      </c>
      <c r="V38" s="80">
        <f t="shared" ref="V38:V40" si="20">D38/D34-1</f>
        <v>-9.4024623923529282E-2</v>
      </c>
      <c r="W38" s="80">
        <f t="shared" ref="W38:W40" si="21">E38/E34-1</f>
        <v>-4.1304874281809734E-2</v>
      </c>
      <c r="X38" s="80">
        <f t="shared" ref="X38:X40" si="22">F38/F34-1</f>
        <v>0.11148749329849728</v>
      </c>
      <c r="Z38" s="80">
        <f t="shared" si="12"/>
        <v>0.66795587861462979</v>
      </c>
      <c r="AA38" s="80">
        <f t="shared" si="13"/>
        <v>-0.1269896769331561</v>
      </c>
      <c r="AB38" s="80">
        <f t="shared" si="14"/>
        <v>-0.29268334622990289</v>
      </c>
      <c r="AC38" s="80">
        <f t="shared" si="15"/>
        <v>-0.19561841619215892</v>
      </c>
      <c r="AD38" s="80">
        <f t="shared" si="16"/>
        <v>-3.2427431852694366E-2</v>
      </c>
    </row>
    <row r="39" spans="1:30">
      <c r="A39" s="24" t="s">
        <v>53</v>
      </c>
      <c r="B39" s="33">
        <v>170.80921428571426</v>
      </c>
      <c r="C39" s="33">
        <v>18.197142857142858</v>
      </c>
      <c r="D39" s="33">
        <v>2.7614285714285711</v>
      </c>
      <c r="E39" s="33">
        <v>329.87807142857145</v>
      </c>
      <c r="F39" s="33">
        <v>521.64585714285715</v>
      </c>
      <c r="G39" s="81"/>
      <c r="H39" s="33">
        <v>48.504000000000005</v>
      </c>
      <c r="I39" s="33">
        <v>38.004285714285707</v>
      </c>
      <c r="J39" s="33">
        <v>85.294000000000011</v>
      </c>
      <c r="K39" s="33">
        <v>32.758071428571434</v>
      </c>
      <c r="L39" s="33">
        <v>71.256</v>
      </c>
      <c r="M39" s="33">
        <v>54.061714285714288</v>
      </c>
      <c r="N39" s="33"/>
      <c r="O39" s="33">
        <v>2.1308571428571428</v>
      </c>
      <c r="P39" s="33">
        <v>7.0456428571428562</v>
      </c>
      <c r="Q39" s="33">
        <v>6.7194285714285726</v>
      </c>
      <c r="R39" s="33">
        <v>2.301214285714285</v>
      </c>
      <c r="T39" s="80">
        <f t="shared" si="18"/>
        <v>0.36448115196349318</v>
      </c>
      <c r="U39" s="80">
        <f t="shared" si="19"/>
        <v>0.11558889867983879</v>
      </c>
      <c r="V39" s="80">
        <f t="shared" si="20"/>
        <v>-0.13914363136204355</v>
      </c>
      <c r="W39" s="80">
        <f t="shared" si="21"/>
        <v>-0.28189518985463136</v>
      </c>
      <c r="X39" s="80">
        <f t="shared" si="22"/>
        <v>-0.13645536681730452</v>
      </c>
      <c r="Z39" s="80">
        <f t="shared" si="12"/>
        <v>-0.2018424548043819</v>
      </c>
      <c r="AA39" s="80">
        <f t="shared" si="13"/>
        <v>-8.0144738026172613E-2</v>
      </c>
      <c r="AB39" s="80">
        <f t="shared" si="14"/>
        <v>-0.12727739999583254</v>
      </c>
      <c r="AC39" s="80">
        <f t="shared" si="15"/>
        <v>-0.22678934995080846</v>
      </c>
      <c r="AD39" s="80">
        <f t="shared" si="16"/>
        <v>-0.21389781977401046</v>
      </c>
    </row>
    <row r="40" spans="1:30">
      <c r="A40" s="24" t="s">
        <v>54</v>
      </c>
      <c r="B40" s="33">
        <v>170.26830769230767</v>
      </c>
      <c r="C40" s="33">
        <v>17.130846153846154</v>
      </c>
      <c r="D40" s="33">
        <v>2.3009230769230773</v>
      </c>
      <c r="E40" s="33">
        <v>358.24284615384613</v>
      </c>
      <c r="F40" s="33">
        <v>547.94292307692308</v>
      </c>
      <c r="G40" s="81"/>
      <c r="H40" s="33">
        <v>53.747307692307693</v>
      </c>
      <c r="I40" s="33">
        <v>42.189076923076932</v>
      </c>
      <c r="J40" s="33">
        <v>93.086923076923071</v>
      </c>
      <c r="K40" s="33">
        <v>35.482000000000006</v>
      </c>
      <c r="L40" s="33">
        <v>79.563769230769225</v>
      </c>
      <c r="M40" s="33">
        <v>54.173769230769231</v>
      </c>
      <c r="N40" s="33"/>
      <c r="O40" s="33">
        <v>1.9116923076923078</v>
      </c>
      <c r="P40" s="33">
        <v>7.6131538461538462</v>
      </c>
      <c r="Q40" s="33">
        <v>5.8715384615384618</v>
      </c>
      <c r="R40" s="33">
        <v>1.7344615384615385</v>
      </c>
      <c r="T40" s="80">
        <f t="shared" si="18"/>
        <v>0.35185654547020229</v>
      </c>
      <c r="U40" s="80">
        <f t="shared" si="19"/>
        <v>7.6115371420011568E-2</v>
      </c>
      <c r="V40" s="80">
        <f t="shared" si="20"/>
        <v>-0.35154353104405123</v>
      </c>
      <c r="W40" s="80">
        <f t="shared" si="21"/>
        <v>-0.1380450959158559</v>
      </c>
      <c r="X40" s="80">
        <f t="shared" si="22"/>
        <v>-2.3336650916032653E-2</v>
      </c>
      <c r="Z40" s="80">
        <f t="shared" si="12"/>
        <v>-3.1667295916589788E-3</v>
      </c>
      <c r="AA40" s="80">
        <f t="shared" si="13"/>
        <v>-5.8596929840453171E-2</v>
      </c>
      <c r="AB40" s="80">
        <f t="shared" si="14"/>
        <v>-0.16676350033825438</v>
      </c>
      <c r="AC40" s="80">
        <f t="shared" si="15"/>
        <v>8.598563282014493E-2</v>
      </c>
      <c r="AD40" s="80">
        <f t="shared" si="16"/>
        <v>5.0411722002546844E-2</v>
      </c>
    </row>
    <row r="41" spans="1:30">
      <c r="A41" s="24" t="s">
        <v>55</v>
      </c>
      <c r="B41" s="33">
        <v>151.76153846153844</v>
      </c>
      <c r="C41" s="33">
        <v>25.448538461538458</v>
      </c>
      <c r="D41" s="33">
        <v>3.3130769230769235</v>
      </c>
      <c r="E41" s="33">
        <v>500.08900000000006</v>
      </c>
      <c r="F41" s="33">
        <v>680.61215384615389</v>
      </c>
      <c r="G41" s="81"/>
      <c r="H41" s="33">
        <v>68.869</v>
      </c>
      <c r="I41" s="33">
        <v>62.359846153846156</v>
      </c>
      <c r="J41" s="33">
        <v>137.0249230769231</v>
      </c>
      <c r="K41" s="33">
        <v>50.484538461538463</v>
      </c>
      <c r="L41" s="33">
        <v>115.199</v>
      </c>
      <c r="M41" s="33">
        <v>66.151692307692315</v>
      </c>
      <c r="N41" s="33"/>
      <c r="O41" s="33">
        <v>2.6363076923076916</v>
      </c>
      <c r="P41" s="33">
        <v>10.831</v>
      </c>
      <c r="Q41" s="33">
        <v>9.4582307692307683</v>
      </c>
      <c r="R41" s="33">
        <v>2.5230000000000001</v>
      </c>
      <c r="T41" s="80">
        <f t="shared" ref="T41" si="23">B41/B37-1</f>
        <v>0.18283347642366876</v>
      </c>
      <c r="U41" s="80">
        <f t="shared" ref="U41" si="24">C41/C37-1</f>
        <v>0.12304851264329564</v>
      </c>
      <c r="V41" s="80">
        <f t="shared" ref="V41" si="25">D41/D37-1</f>
        <v>-0.25939300146161115</v>
      </c>
      <c r="W41" s="80">
        <f t="shared" ref="W41" si="26">E41/E37-1</f>
        <v>-5.7125693668826472E-2</v>
      </c>
      <c r="X41" s="80">
        <f t="shared" ref="X41" si="27">F41/F37-1</f>
        <v>-7.6006174709554175E-3</v>
      </c>
      <c r="Z41" s="80">
        <f t="shared" ref="Z41" si="28">B41/B40-1</f>
        <v>-0.10869180225960118</v>
      </c>
      <c r="AA41" s="80">
        <f t="shared" ref="AA41" si="29">C41/C40-1</f>
        <v>0.48553890642610487</v>
      </c>
      <c r="AB41" s="80">
        <f t="shared" ref="AB41" si="30">D41/D40-1</f>
        <v>0.43989034501203528</v>
      </c>
      <c r="AC41" s="80">
        <f t="shared" ref="AC41" si="31">E41/E40-1</f>
        <v>0.39594971782140931</v>
      </c>
      <c r="AD41" s="80">
        <f t="shared" ref="AD41" si="32">F41/F40-1</f>
        <v>0.24212235468657739</v>
      </c>
    </row>
    <row r="42" spans="1:30">
      <c r="A42" s="24" t="s">
        <v>56</v>
      </c>
      <c r="B42" s="33">
        <v>145.24692307692308</v>
      </c>
      <c r="C42" s="33">
        <v>21.194692307692307</v>
      </c>
      <c r="D42" s="33">
        <v>2.5296923076923075</v>
      </c>
      <c r="E42" s="33">
        <v>425.69038461538457</v>
      </c>
      <c r="F42" s="33">
        <v>594.66169230769219</v>
      </c>
      <c r="G42" s="81"/>
      <c r="H42" s="33">
        <v>67.148615384615383</v>
      </c>
      <c r="I42" s="33">
        <v>57.568000000000012</v>
      </c>
      <c r="J42" s="33">
        <v>113.73015384615383</v>
      </c>
      <c r="K42" s="33">
        <v>40.228153846153845</v>
      </c>
      <c r="L42" s="33">
        <v>89.265384615384619</v>
      </c>
      <c r="M42" s="33">
        <v>57.750076923076911</v>
      </c>
      <c r="N42" s="33"/>
      <c r="O42" s="33">
        <v>2.7244615384615392</v>
      </c>
      <c r="P42" s="33">
        <v>10.457846153846154</v>
      </c>
      <c r="Q42" s="33">
        <v>6.5679999999999996</v>
      </c>
      <c r="R42" s="33">
        <v>1.4443846153846152</v>
      </c>
      <c r="T42" s="80">
        <f t="shared" ref="T42:T43" si="33">B42/B38-1</f>
        <v>-0.32128996638099072</v>
      </c>
      <c r="U42" s="80">
        <f t="shared" ref="U42:U43" si="34">C42/C38-1</f>
        <v>7.1379688459952906E-2</v>
      </c>
      <c r="V42" s="80">
        <f t="shared" ref="V42:V43" si="35">D42/D38-1</f>
        <v>-0.20051538872951824</v>
      </c>
      <c r="W42" s="80">
        <f t="shared" ref="W42:W43" si="36">E42/E38-1</f>
        <v>-2.2121277030006103E-3</v>
      </c>
      <c r="X42" s="80">
        <f t="shared" ref="X42:X43" si="37">F42/F38-1</f>
        <v>-0.10386549338216222</v>
      </c>
      <c r="Z42" s="80">
        <f t="shared" ref="Z42:Z43" si="38">B42/B41-1</f>
        <v>-4.2926656191393131E-2</v>
      </c>
      <c r="AA42" s="80">
        <f t="shared" ref="AA42:AA43" si="39">C42/C41-1</f>
        <v>-0.16715483131870945</v>
      </c>
      <c r="AB42" s="80">
        <f t="shared" ref="AB42:AB43" si="40">D42/D41-1</f>
        <v>-0.23645228697469256</v>
      </c>
      <c r="AC42" s="80">
        <f t="shared" ref="AC42:AC43" si="41">E42/E41-1</f>
        <v>-0.14877074957580649</v>
      </c>
      <c r="AD42" s="80">
        <f t="shared" ref="AD42:AD43" si="42">F42/F41-1</f>
        <v>-0.12628405333750481</v>
      </c>
    </row>
    <row r="43" spans="1:30">
      <c r="A43" s="24" t="s">
        <v>57</v>
      </c>
      <c r="B43" s="33">
        <v>147.96915384615386</v>
      </c>
      <c r="C43" s="33">
        <v>18.701692307692309</v>
      </c>
      <c r="D43" s="33">
        <v>2.7421538461538457</v>
      </c>
      <c r="E43" s="33">
        <v>399.81546153846153</v>
      </c>
      <c r="F43" s="33">
        <v>569.22846153846149</v>
      </c>
      <c r="G43" s="81"/>
      <c r="H43" s="33">
        <v>62.276230769230764</v>
      </c>
      <c r="I43" s="33">
        <v>53.808692307692311</v>
      </c>
      <c r="J43" s="33">
        <v>108.33269230769233</v>
      </c>
      <c r="K43" s="33">
        <v>36.731153846153845</v>
      </c>
      <c r="L43" s="33">
        <v>84.542846153846156</v>
      </c>
      <c r="M43" s="33">
        <v>54.123846153846152</v>
      </c>
      <c r="N43" s="33"/>
      <c r="O43" s="33">
        <v>2.2986923076923076</v>
      </c>
      <c r="P43" s="33">
        <v>7.4992307692307687</v>
      </c>
      <c r="Q43" s="33">
        <v>7.3990000000000009</v>
      </c>
      <c r="R43" s="33">
        <v>1.5047692307692306</v>
      </c>
      <c r="T43" s="80">
        <f t="shared" si="33"/>
        <v>-0.13371679352939125</v>
      </c>
      <c r="U43" s="80">
        <f t="shared" si="34"/>
        <v>2.7726850006642767E-2</v>
      </c>
      <c r="V43" s="80">
        <f t="shared" si="35"/>
        <v>-6.9799832862430522E-3</v>
      </c>
      <c r="W43" s="80">
        <f t="shared" si="36"/>
        <v>0.2120098186794257</v>
      </c>
      <c r="X43" s="80">
        <f t="shared" si="37"/>
        <v>9.1216298843476595E-2</v>
      </c>
      <c r="Z43" s="80">
        <f t="shared" si="38"/>
        <v>1.8742089068482848E-2</v>
      </c>
      <c r="AA43" s="80">
        <f t="shared" si="39"/>
        <v>-0.1176237882488721</v>
      </c>
      <c r="AB43" s="80">
        <f t="shared" si="40"/>
        <v>8.3987106975612624E-2</v>
      </c>
      <c r="AC43" s="80">
        <f t="shared" si="41"/>
        <v>-6.0783433246445751E-2</v>
      </c>
      <c r="AD43" s="80">
        <f t="shared" si="42"/>
        <v>-4.2769243585428329E-2</v>
      </c>
    </row>
    <row r="44" spans="1:30">
      <c r="A44" s="24" t="s">
        <v>58</v>
      </c>
      <c r="B44" s="33"/>
      <c r="C44" s="33"/>
      <c r="D44" s="33"/>
      <c r="E44" s="33"/>
      <c r="F44" s="33"/>
      <c r="G44" s="81"/>
      <c r="H44" s="33"/>
      <c r="I44" s="33"/>
      <c r="J44" s="33"/>
      <c r="K44" s="33"/>
      <c r="L44" s="33"/>
      <c r="M44" s="33"/>
      <c r="N44" s="33"/>
      <c r="O44" s="33"/>
      <c r="P44" s="33"/>
      <c r="Q44" s="33"/>
      <c r="R44" s="33"/>
      <c r="Z44" s="77"/>
      <c r="AA44" s="77"/>
      <c r="AB44" s="77"/>
      <c r="AC44" s="77"/>
      <c r="AD44" s="77"/>
    </row>
    <row r="45" spans="1:30">
      <c r="A45" s="25"/>
      <c r="B45" s="33"/>
      <c r="C45" s="33"/>
      <c r="D45" s="33"/>
      <c r="E45" s="33"/>
      <c r="F45" s="33"/>
      <c r="G45" s="81"/>
      <c r="H45" s="33"/>
      <c r="I45" s="33"/>
      <c r="J45" s="33"/>
      <c r="K45" s="33"/>
      <c r="L45" s="33"/>
      <c r="M45" s="33"/>
      <c r="N45" s="33"/>
      <c r="O45" s="33"/>
      <c r="P45" s="33"/>
      <c r="Q45" s="33"/>
      <c r="R45" s="33"/>
    </row>
    <row r="46" spans="1:30">
      <c r="A46" s="26">
        <v>43496</v>
      </c>
      <c r="B46" s="33">
        <v>139.9426</v>
      </c>
      <c r="C46" s="33">
        <v>19.405799999999999</v>
      </c>
      <c r="D46" s="33">
        <v>3.5762</v>
      </c>
      <c r="E46" s="33">
        <v>436.6078</v>
      </c>
      <c r="F46" s="33">
        <v>599.53240000000005</v>
      </c>
      <c r="G46" s="81"/>
      <c r="H46" s="33">
        <v>100.15479999999999</v>
      </c>
      <c r="I46" s="33">
        <v>50.365799999999993</v>
      </c>
      <c r="J46" s="33">
        <v>125.38999999999999</v>
      </c>
      <c r="K46" s="33">
        <v>38.259599999999999</v>
      </c>
      <c r="L46" s="33">
        <v>77.238399999999999</v>
      </c>
      <c r="M46" s="33">
        <v>45.199199999999998</v>
      </c>
      <c r="N46" s="33"/>
      <c r="O46" s="33">
        <v>3.2351999999999999</v>
      </c>
      <c r="P46" s="33">
        <v>6.5275999999999996</v>
      </c>
      <c r="Q46" s="33">
        <v>8.0245999999999995</v>
      </c>
      <c r="R46" s="33">
        <v>1.6183999999999998</v>
      </c>
      <c r="T46" s="77" t="s">
        <v>63</v>
      </c>
      <c r="U46" s="77" t="s">
        <v>63</v>
      </c>
      <c r="V46" s="77" t="s">
        <v>63</v>
      </c>
      <c r="W46" s="77" t="s">
        <v>63</v>
      </c>
      <c r="X46" s="77" t="s">
        <v>63</v>
      </c>
      <c r="Z46" s="77" t="s">
        <v>63</v>
      </c>
      <c r="AA46" s="77" t="s">
        <v>63</v>
      </c>
      <c r="AB46" s="77" t="s">
        <v>63</v>
      </c>
      <c r="AC46" s="77" t="s">
        <v>63</v>
      </c>
      <c r="AD46" s="77" t="s">
        <v>63</v>
      </c>
    </row>
    <row r="47" spans="1:30">
      <c r="A47" s="26">
        <v>43524</v>
      </c>
      <c r="B47" s="33">
        <v>139.3835</v>
      </c>
      <c r="C47" s="33">
        <v>18.279249999999998</v>
      </c>
      <c r="D47" s="33">
        <v>3.5117499999999997</v>
      </c>
      <c r="E47" s="33">
        <v>458.53474999999997</v>
      </c>
      <c r="F47" s="33">
        <v>619.70925</v>
      </c>
      <c r="G47" s="81"/>
      <c r="H47" s="33">
        <v>90.716000000000008</v>
      </c>
      <c r="I47" s="33">
        <v>55.109000000000002</v>
      </c>
      <c r="J47" s="33">
        <v>128.86799999999999</v>
      </c>
      <c r="K47" s="33">
        <v>43.042749999999998</v>
      </c>
      <c r="L47" s="33">
        <v>84.44574999999999</v>
      </c>
      <c r="M47" s="33">
        <v>56.353249999999996</v>
      </c>
      <c r="N47" s="33"/>
      <c r="O47" s="33">
        <v>2.9042499999999998</v>
      </c>
      <c r="P47" s="33">
        <v>7.1204999999999998</v>
      </c>
      <c r="Q47" s="33">
        <v>5.8442499999999988</v>
      </c>
      <c r="R47" s="33">
        <v>2.41025</v>
      </c>
      <c r="T47" s="77" t="s">
        <v>63</v>
      </c>
      <c r="U47" s="77" t="s">
        <v>63</v>
      </c>
      <c r="V47" s="77" t="s">
        <v>63</v>
      </c>
      <c r="W47" s="77" t="s">
        <v>63</v>
      </c>
      <c r="X47" s="77" t="s">
        <v>63</v>
      </c>
      <c r="Z47" s="80">
        <f>B47/B46-1</f>
        <v>-3.9952094644518654E-3</v>
      </c>
      <c r="AA47" s="80">
        <f t="shared" ref="AA47:AD47" si="43">C47/C46-1</f>
        <v>-5.8052231806985599E-2</v>
      </c>
      <c r="AB47" s="80">
        <f t="shared" si="43"/>
        <v>-1.8021922711257909E-2</v>
      </c>
      <c r="AC47" s="80">
        <f t="shared" si="43"/>
        <v>5.0221159585330355E-2</v>
      </c>
      <c r="AD47" s="80">
        <f t="shared" si="43"/>
        <v>3.3654311259908365E-2</v>
      </c>
    </row>
    <row r="48" spans="1:30">
      <c r="A48" s="26">
        <v>43555</v>
      </c>
      <c r="B48" s="33">
        <v>141.6925</v>
      </c>
      <c r="C48" s="33">
        <v>19.779499999999999</v>
      </c>
      <c r="D48" s="33">
        <v>3.1734999999999998</v>
      </c>
      <c r="E48" s="33">
        <v>455.92150000000004</v>
      </c>
      <c r="F48" s="33">
        <v>620.56700000000001</v>
      </c>
      <c r="G48" s="81"/>
      <c r="H48" s="33">
        <v>87.951750000000004</v>
      </c>
      <c r="I48" s="33">
        <v>62.136499999999998</v>
      </c>
      <c r="J48" s="33">
        <v>136.59300000000002</v>
      </c>
      <c r="K48" s="33">
        <v>34.067750000000004</v>
      </c>
      <c r="L48" s="33">
        <v>88.189249999999987</v>
      </c>
      <c r="M48" s="33">
        <v>46.983249999999998</v>
      </c>
      <c r="N48" s="33"/>
      <c r="O48" s="33">
        <v>4.4057500000000003</v>
      </c>
      <c r="P48" s="33">
        <v>6.2229999999999999</v>
      </c>
      <c r="Q48" s="33">
        <v>7.0987499999999999</v>
      </c>
      <c r="R48" s="33">
        <v>2.052</v>
      </c>
      <c r="T48" s="77" t="s">
        <v>63</v>
      </c>
      <c r="U48" s="77" t="s">
        <v>63</v>
      </c>
      <c r="V48" s="77" t="s">
        <v>63</v>
      </c>
      <c r="W48" s="77" t="s">
        <v>63</v>
      </c>
      <c r="X48" s="77" t="s">
        <v>63</v>
      </c>
      <c r="Z48" s="80">
        <f t="shared" ref="Z48:Z69" si="44">B48/B47-1</f>
        <v>1.6565805852199134E-2</v>
      </c>
      <c r="AA48" s="80">
        <f t="shared" ref="AA48:AA69" si="45">C48/C47-1</f>
        <v>8.2073936293885152E-2</v>
      </c>
      <c r="AB48" s="80">
        <f t="shared" ref="AB48:AB69" si="46">D48/D47-1</f>
        <v>-9.6319498825371941E-2</v>
      </c>
      <c r="AC48" s="80">
        <f t="shared" ref="AC48:AC69" si="47">E48/E47-1</f>
        <v>-5.69913185423776E-3</v>
      </c>
      <c r="AD48" s="80">
        <f t="shared" ref="AD48:AD69" si="48">F48/F47-1</f>
        <v>1.3841168257533454E-3</v>
      </c>
    </row>
    <row r="49" spans="1:30">
      <c r="A49" s="26">
        <v>43585</v>
      </c>
      <c r="B49" s="33">
        <v>132.0025</v>
      </c>
      <c r="C49" s="33">
        <v>18.451499999999999</v>
      </c>
      <c r="D49" s="33">
        <v>3.1725000000000003</v>
      </c>
      <c r="E49" s="33">
        <v>397.95075000000003</v>
      </c>
      <c r="F49" s="33">
        <v>551.57725000000005</v>
      </c>
      <c r="G49" s="81"/>
      <c r="H49" s="33">
        <v>80.283000000000001</v>
      </c>
      <c r="I49" s="33">
        <v>58.906499999999994</v>
      </c>
      <c r="J49" s="33">
        <v>114.19925000000001</v>
      </c>
      <c r="K49" s="33">
        <v>33.011499999999998</v>
      </c>
      <c r="L49" s="33">
        <v>72.663750000000007</v>
      </c>
      <c r="M49" s="33">
        <v>38.886749999999999</v>
      </c>
      <c r="N49" s="33"/>
      <c r="O49" s="33">
        <v>2.2359999999999998</v>
      </c>
      <c r="P49" s="33">
        <v>10.06875</v>
      </c>
      <c r="Q49" s="33">
        <v>4.8527500000000003</v>
      </c>
      <c r="R49" s="33">
        <v>1.294</v>
      </c>
      <c r="T49" s="77" t="s">
        <v>63</v>
      </c>
      <c r="U49" s="77" t="s">
        <v>63</v>
      </c>
      <c r="V49" s="77" t="s">
        <v>63</v>
      </c>
      <c r="W49" s="77" t="s">
        <v>63</v>
      </c>
      <c r="X49" s="77" t="s">
        <v>63</v>
      </c>
      <c r="Z49" s="80">
        <f t="shared" si="44"/>
        <v>-6.8387529332886388E-2</v>
      </c>
      <c r="AA49" s="80">
        <f t="shared" si="45"/>
        <v>-6.7140220935817396E-2</v>
      </c>
      <c r="AB49" s="80">
        <f t="shared" si="46"/>
        <v>-3.151095005512472E-4</v>
      </c>
      <c r="AC49" s="80">
        <f t="shared" si="47"/>
        <v>-0.12715072660534765</v>
      </c>
      <c r="AD49" s="80">
        <f t="shared" si="48"/>
        <v>-0.11117212162425649</v>
      </c>
    </row>
    <row r="50" spans="1:30">
      <c r="A50" s="26">
        <v>43616</v>
      </c>
      <c r="B50" s="33">
        <v>129.64759999999998</v>
      </c>
      <c r="C50" s="33">
        <v>20.158799999999999</v>
      </c>
      <c r="D50" s="33">
        <v>3.1079999999999997</v>
      </c>
      <c r="E50" s="33">
        <v>433.20600000000002</v>
      </c>
      <c r="F50" s="33">
        <v>586.12040000000002</v>
      </c>
      <c r="G50" s="81"/>
      <c r="H50" s="33">
        <v>85.710000000000008</v>
      </c>
      <c r="I50" s="33">
        <v>53.977999999999994</v>
      </c>
      <c r="J50" s="33">
        <v>129.01060000000001</v>
      </c>
      <c r="K50" s="33">
        <v>34.065599999999996</v>
      </c>
      <c r="L50" s="33">
        <v>86.414400000000001</v>
      </c>
      <c r="M50" s="33">
        <v>44.027399999999993</v>
      </c>
      <c r="N50" s="33"/>
      <c r="O50" s="33">
        <v>3.0144000000000002</v>
      </c>
      <c r="P50" s="33">
        <v>8.6216000000000008</v>
      </c>
      <c r="Q50" s="33">
        <v>7.0379999999999994</v>
      </c>
      <c r="R50" s="33">
        <v>1.4848000000000001</v>
      </c>
      <c r="T50" s="77" t="s">
        <v>63</v>
      </c>
      <c r="U50" s="77" t="s">
        <v>63</v>
      </c>
      <c r="V50" s="77" t="s">
        <v>63</v>
      </c>
      <c r="W50" s="77" t="s">
        <v>63</v>
      </c>
      <c r="X50" s="77" t="s">
        <v>63</v>
      </c>
      <c r="Z50" s="80">
        <f t="shared" si="44"/>
        <v>-1.7839813639893287E-2</v>
      </c>
      <c r="AA50" s="80">
        <f t="shared" si="45"/>
        <v>9.2529062677831009E-2</v>
      </c>
      <c r="AB50" s="80">
        <f t="shared" si="46"/>
        <v>-2.0330969267139731E-2</v>
      </c>
      <c r="AC50" s="80">
        <f t="shared" si="47"/>
        <v>8.8591992853386925E-2</v>
      </c>
      <c r="AD50" s="80">
        <f t="shared" si="48"/>
        <v>6.2626132604272522E-2</v>
      </c>
    </row>
    <row r="51" spans="1:30">
      <c r="A51" s="26">
        <v>43646</v>
      </c>
      <c r="B51" s="33">
        <v>124.65375</v>
      </c>
      <c r="C51" s="33">
        <v>20.312999999999999</v>
      </c>
      <c r="D51" s="33">
        <v>4.2932500000000005</v>
      </c>
      <c r="E51" s="33">
        <v>506.84199999999998</v>
      </c>
      <c r="F51" s="33">
        <v>656.10199999999998</v>
      </c>
      <c r="G51" s="81"/>
      <c r="H51" s="33">
        <v>111.1645</v>
      </c>
      <c r="I51" s="33">
        <v>64.0505</v>
      </c>
      <c r="J51" s="33">
        <v>144.72425000000001</v>
      </c>
      <c r="K51" s="33">
        <v>38.646749999999997</v>
      </c>
      <c r="L51" s="33">
        <v>98.457999999999998</v>
      </c>
      <c r="M51" s="33">
        <v>49.798000000000002</v>
      </c>
      <c r="N51" s="33"/>
      <c r="O51" s="33">
        <v>2.9344999999999999</v>
      </c>
      <c r="P51" s="33">
        <v>8.8382500000000004</v>
      </c>
      <c r="Q51" s="33">
        <v>7.0094999999999992</v>
      </c>
      <c r="R51" s="33">
        <v>1.5307500000000001</v>
      </c>
      <c r="T51" s="77" t="s">
        <v>63</v>
      </c>
      <c r="U51" s="77" t="s">
        <v>63</v>
      </c>
      <c r="V51" s="77" t="s">
        <v>63</v>
      </c>
      <c r="W51" s="77" t="s">
        <v>63</v>
      </c>
      <c r="X51" s="77" t="s">
        <v>63</v>
      </c>
      <c r="Z51" s="80">
        <f t="shared" si="44"/>
        <v>-3.8518645929426998E-2</v>
      </c>
      <c r="AA51" s="80">
        <f t="shared" si="45"/>
        <v>7.6492648371926375E-3</v>
      </c>
      <c r="AB51" s="80">
        <f t="shared" si="46"/>
        <v>0.3813545688545692</v>
      </c>
      <c r="AC51" s="80">
        <f t="shared" si="47"/>
        <v>0.1699791784970659</v>
      </c>
      <c r="AD51" s="80">
        <f t="shared" si="48"/>
        <v>0.11939799399577278</v>
      </c>
    </row>
    <row r="52" spans="1:30">
      <c r="A52" s="26">
        <v>43677</v>
      </c>
      <c r="B52" s="33">
        <v>118.13719999999998</v>
      </c>
      <c r="C52" s="33">
        <v>16.165600000000001</v>
      </c>
      <c r="D52" s="33">
        <v>3.5462000000000002</v>
      </c>
      <c r="E52" s="33">
        <v>401.73739999999998</v>
      </c>
      <c r="F52" s="33">
        <v>539.58639999999991</v>
      </c>
      <c r="G52" s="81"/>
      <c r="H52" s="33">
        <v>90.25</v>
      </c>
      <c r="I52" s="33">
        <v>46.400599999999997</v>
      </c>
      <c r="J52" s="33">
        <v>120.08279999999999</v>
      </c>
      <c r="K52" s="33">
        <v>34.248599999999996</v>
      </c>
      <c r="L52" s="33">
        <v>73.623999999999995</v>
      </c>
      <c r="M52" s="33">
        <v>37.131399999999999</v>
      </c>
      <c r="N52" s="33"/>
      <c r="O52" s="33">
        <v>2.3658000000000001</v>
      </c>
      <c r="P52" s="33">
        <v>5.7544000000000013</v>
      </c>
      <c r="Q52" s="33">
        <v>6.4909999999999997</v>
      </c>
      <c r="R52" s="33">
        <v>1.5544</v>
      </c>
      <c r="T52" s="77" t="s">
        <v>63</v>
      </c>
      <c r="U52" s="77" t="s">
        <v>63</v>
      </c>
      <c r="V52" s="77" t="s">
        <v>63</v>
      </c>
      <c r="W52" s="77" t="s">
        <v>63</v>
      </c>
      <c r="X52" s="77" t="s">
        <v>63</v>
      </c>
      <c r="Z52" s="80">
        <f t="shared" si="44"/>
        <v>-5.2277207865788378E-2</v>
      </c>
      <c r="AA52" s="80">
        <f t="shared" si="45"/>
        <v>-0.20417466646974836</v>
      </c>
      <c r="AB52" s="80">
        <f t="shared" si="46"/>
        <v>-0.17400570663250459</v>
      </c>
      <c r="AC52" s="80">
        <f t="shared" si="47"/>
        <v>-0.20737152801070158</v>
      </c>
      <c r="AD52" s="80">
        <f t="shared" si="48"/>
        <v>-0.17758763119149168</v>
      </c>
    </row>
    <row r="53" spans="1:30">
      <c r="A53" s="26">
        <v>43708</v>
      </c>
      <c r="B53" s="33">
        <v>121.508</v>
      </c>
      <c r="C53" s="33">
        <v>16.497499999999999</v>
      </c>
      <c r="D53" s="33">
        <v>3.07375</v>
      </c>
      <c r="E53" s="33">
        <v>487.17724999999996</v>
      </c>
      <c r="F53" s="33">
        <v>628.25649999999996</v>
      </c>
      <c r="G53" s="81"/>
      <c r="H53" s="33">
        <v>97.865000000000009</v>
      </c>
      <c r="I53" s="33">
        <v>51.765250000000002</v>
      </c>
      <c r="J53" s="33">
        <v>130.63749999999999</v>
      </c>
      <c r="K53" s="33">
        <v>33.484250000000003</v>
      </c>
      <c r="L53" s="33">
        <v>106.49825000000001</v>
      </c>
      <c r="M53" s="33">
        <v>66.927000000000007</v>
      </c>
      <c r="N53" s="33"/>
      <c r="O53" s="33">
        <v>2.3600000000000003</v>
      </c>
      <c r="P53" s="33">
        <v>5.4322499999999998</v>
      </c>
      <c r="Q53" s="33">
        <v>6.1345000000000001</v>
      </c>
      <c r="R53" s="33">
        <v>2.5707499999999999</v>
      </c>
      <c r="T53" s="77" t="s">
        <v>63</v>
      </c>
      <c r="U53" s="77" t="s">
        <v>63</v>
      </c>
      <c r="V53" s="77" t="s">
        <v>63</v>
      </c>
      <c r="W53" s="77" t="s">
        <v>63</v>
      </c>
      <c r="X53" s="77" t="s">
        <v>63</v>
      </c>
      <c r="Z53" s="80">
        <f t="shared" si="44"/>
        <v>2.8532926123185698E-2</v>
      </c>
      <c r="AA53" s="80">
        <f t="shared" si="45"/>
        <v>2.0531251546493712E-2</v>
      </c>
      <c r="AB53" s="80">
        <f t="shared" si="46"/>
        <v>-0.1332271163498957</v>
      </c>
      <c r="AC53" s="80">
        <f t="shared" si="47"/>
        <v>0.21267586737007793</v>
      </c>
      <c r="AD53" s="80">
        <f t="shared" si="48"/>
        <v>0.164329753307348</v>
      </c>
    </row>
    <row r="54" spans="1:30">
      <c r="A54" s="26">
        <v>43738</v>
      </c>
      <c r="B54" s="33">
        <v>137.66374999999999</v>
      </c>
      <c r="C54" s="33">
        <v>16.308499999999999</v>
      </c>
      <c r="D54" s="33">
        <v>2.9187500000000002</v>
      </c>
      <c r="E54" s="33">
        <v>503.61374999999998</v>
      </c>
      <c r="F54" s="33">
        <v>660.50474999999994</v>
      </c>
      <c r="G54" s="81"/>
      <c r="H54" s="33">
        <v>110.25149999999999</v>
      </c>
      <c r="I54" s="33">
        <v>67.030500000000004</v>
      </c>
      <c r="J54" s="33">
        <v>136.624</v>
      </c>
      <c r="K54" s="33">
        <v>41.027500000000003</v>
      </c>
      <c r="L54" s="33">
        <v>95.923000000000002</v>
      </c>
      <c r="M54" s="33">
        <v>52.757249999999999</v>
      </c>
      <c r="N54" s="33"/>
      <c r="O54" s="33">
        <v>1.6687500000000002</v>
      </c>
      <c r="P54" s="33">
        <v>5.9975000000000005</v>
      </c>
      <c r="Q54" s="33">
        <v>6.3650000000000002</v>
      </c>
      <c r="R54" s="33">
        <v>2.27725</v>
      </c>
      <c r="T54" s="77" t="s">
        <v>63</v>
      </c>
      <c r="U54" s="77" t="s">
        <v>63</v>
      </c>
      <c r="V54" s="77" t="s">
        <v>63</v>
      </c>
      <c r="W54" s="77" t="s">
        <v>63</v>
      </c>
      <c r="X54" s="77" t="s">
        <v>63</v>
      </c>
      <c r="Z54" s="80">
        <f t="shared" si="44"/>
        <v>0.13296038120946774</v>
      </c>
      <c r="AA54" s="80">
        <f t="shared" si="45"/>
        <v>-1.1456281254735523E-2</v>
      </c>
      <c r="AB54" s="80">
        <f t="shared" si="46"/>
        <v>-5.0427002846685554E-2</v>
      </c>
      <c r="AC54" s="80">
        <f t="shared" si="47"/>
        <v>3.37382338768899E-2</v>
      </c>
      <c r="AD54" s="80">
        <f t="shared" si="48"/>
        <v>5.1329751462977358E-2</v>
      </c>
    </row>
    <row r="55" spans="1:30">
      <c r="A55" s="26">
        <v>43769</v>
      </c>
      <c r="B55" s="33">
        <v>126.7784</v>
      </c>
      <c r="C55" s="33">
        <v>16.888200000000001</v>
      </c>
      <c r="D55" s="33">
        <v>4.0183999999999997</v>
      </c>
      <c r="E55" s="33">
        <v>410.70439999999996</v>
      </c>
      <c r="F55" s="33">
        <v>558.38940000000002</v>
      </c>
      <c r="G55" s="81"/>
      <c r="H55" s="33">
        <v>97.573600000000013</v>
      </c>
      <c r="I55" s="33">
        <v>51.890999999999998</v>
      </c>
      <c r="J55" s="33">
        <v>114.751</v>
      </c>
      <c r="K55" s="33">
        <v>30.814999999999998</v>
      </c>
      <c r="L55" s="33">
        <v>73.97999999999999</v>
      </c>
      <c r="M55" s="33">
        <v>41.693799999999996</v>
      </c>
      <c r="N55" s="33"/>
      <c r="O55" s="33">
        <v>1.9003999999999999</v>
      </c>
      <c r="P55" s="33">
        <v>8.1424000000000003</v>
      </c>
      <c r="Q55" s="33">
        <v>5.0426000000000002</v>
      </c>
      <c r="R55" s="33">
        <v>1.8028</v>
      </c>
      <c r="T55" s="77" t="s">
        <v>63</v>
      </c>
      <c r="U55" s="77" t="s">
        <v>63</v>
      </c>
      <c r="V55" s="77" t="s">
        <v>63</v>
      </c>
      <c r="W55" s="77" t="s">
        <v>63</v>
      </c>
      <c r="X55" s="77" t="s">
        <v>63</v>
      </c>
      <c r="Z55" s="80">
        <f t="shared" si="44"/>
        <v>-7.9072014237589694E-2</v>
      </c>
      <c r="AA55" s="80">
        <f t="shared" si="45"/>
        <v>3.554588098230993E-2</v>
      </c>
      <c r="AB55" s="80">
        <f t="shared" si="46"/>
        <v>0.37675374732334022</v>
      </c>
      <c r="AC55" s="80">
        <f t="shared" si="47"/>
        <v>-0.1844853322610831</v>
      </c>
      <c r="AD55" s="80">
        <f t="shared" si="48"/>
        <v>-0.15460199188575086</v>
      </c>
    </row>
    <row r="56" spans="1:30">
      <c r="A56" s="26">
        <v>43799</v>
      </c>
      <c r="B56" s="33">
        <v>133.16025000000002</v>
      </c>
      <c r="C56" s="33">
        <v>15.876249999999999</v>
      </c>
      <c r="D56" s="33">
        <v>3.0982500000000002</v>
      </c>
      <c r="E56" s="33">
        <v>450.06725</v>
      </c>
      <c r="F56" s="33">
        <v>602.202</v>
      </c>
      <c r="G56" s="81"/>
      <c r="H56" s="33">
        <v>95.086500000000001</v>
      </c>
      <c r="I56" s="33">
        <v>46.78575</v>
      </c>
      <c r="J56" s="33">
        <v>124.44925000000001</v>
      </c>
      <c r="K56" s="33">
        <v>32.972999999999999</v>
      </c>
      <c r="L56" s="33">
        <v>91.938250000000011</v>
      </c>
      <c r="M56" s="33">
        <v>58.834499999999991</v>
      </c>
      <c r="N56" s="33"/>
      <c r="O56" s="33">
        <v>2.0714999999999999</v>
      </c>
      <c r="P56" s="33">
        <v>6.7952500000000002</v>
      </c>
      <c r="Q56" s="33">
        <v>5.60975</v>
      </c>
      <c r="R56" s="33">
        <v>1.39975</v>
      </c>
      <c r="T56" s="77" t="s">
        <v>63</v>
      </c>
      <c r="U56" s="77" t="s">
        <v>63</v>
      </c>
      <c r="V56" s="77" t="s">
        <v>63</v>
      </c>
      <c r="W56" s="77" t="s">
        <v>63</v>
      </c>
      <c r="X56" s="77" t="s">
        <v>63</v>
      </c>
      <c r="Z56" s="80">
        <f t="shared" si="44"/>
        <v>5.0338622352072759E-2</v>
      </c>
      <c r="AA56" s="80">
        <f t="shared" si="45"/>
        <v>-5.9920536232399124E-2</v>
      </c>
      <c r="AB56" s="80">
        <f t="shared" si="46"/>
        <v>-0.22898417280509642</v>
      </c>
      <c r="AC56" s="80">
        <f t="shared" si="47"/>
        <v>9.5842289490933208E-2</v>
      </c>
      <c r="AD56" s="80">
        <f t="shared" si="48"/>
        <v>7.8462449322999284E-2</v>
      </c>
    </row>
    <row r="57" spans="1:30">
      <c r="A57" s="26">
        <v>43830</v>
      </c>
      <c r="B57" s="33">
        <v>117.709</v>
      </c>
      <c r="C57" s="33">
        <v>14.75075</v>
      </c>
      <c r="D57" s="33">
        <v>3.4107499999999997</v>
      </c>
      <c r="E57" s="33">
        <v>387.30650000000003</v>
      </c>
      <c r="F57" s="33">
        <v>523.17700000000002</v>
      </c>
      <c r="G57" s="81"/>
      <c r="H57" s="33">
        <v>95.712999999999994</v>
      </c>
      <c r="I57" s="33">
        <v>50.575500000000005</v>
      </c>
      <c r="J57" s="33">
        <v>101.56125</v>
      </c>
      <c r="K57" s="33">
        <v>29.430249999999997</v>
      </c>
      <c r="L57" s="33">
        <v>67.474500000000006</v>
      </c>
      <c r="M57" s="33">
        <v>42.552</v>
      </c>
      <c r="N57" s="33"/>
      <c r="O57" s="33">
        <v>2.4437500000000001</v>
      </c>
      <c r="P57" s="33">
        <v>5.5797500000000007</v>
      </c>
      <c r="Q57" s="33">
        <v>4.7137499999999992</v>
      </c>
      <c r="R57" s="33">
        <v>2.0135000000000001</v>
      </c>
      <c r="T57" s="77" t="s">
        <v>63</v>
      </c>
      <c r="U57" s="77" t="s">
        <v>63</v>
      </c>
      <c r="V57" s="77" t="s">
        <v>63</v>
      </c>
      <c r="W57" s="77" t="s">
        <v>63</v>
      </c>
      <c r="X57" s="77" t="s">
        <v>63</v>
      </c>
      <c r="Z57" s="80">
        <f t="shared" si="44"/>
        <v>-0.11603500293818925</v>
      </c>
      <c r="AA57" s="80">
        <f t="shared" si="45"/>
        <v>-7.0892055743642213E-2</v>
      </c>
      <c r="AB57" s="80">
        <f t="shared" si="46"/>
        <v>0.10086339062373906</v>
      </c>
      <c r="AC57" s="80">
        <f t="shared" si="47"/>
        <v>-0.13944749368011111</v>
      </c>
      <c r="AD57" s="80">
        <f t="shared" si="48"/>
        <v>-0.13122673122972017</v>
      </c>
    </row>
    <row r="58" spans="1:30">
      <c r="A58" s="26">
        <v>43861</v>
      </c>
      <c r="B58" s="33">
        <v>118.66720000000001</v>
      </c>
      <c r="C58" s="33">
        <v>16.554000000000002</v>
      </c>
      <c r="D58" s="33">
        <v>3.2207999999999997</v>
      </c>
      <c r="E58" s="33">
        <v>392.71980000000002</v>
      </c>
      <c r="F58" s="33">
        <v>531.16180000000008</v>
      </c>
      <c r="G58" s="81"/>
      <c r="H58" s="33">
        <v>88.599000000000004</v>
      </c>
      <c r="I58" s="33">
        <v>52.518600000000006</v>
      </c>
      <c r="J58" s="33">
        <v>101.29040000000001</v>
      </c>
      <c r="K58" s="33">
        <v>33.272199999999998</v>
      </c>
      <c r="L58" s="33">
        <v>70.660799999999995</v>
      </c>
      <c r="M58" s="33">
        <v>46.378799999999998</v>
      </c>
      <c r="N58" s="33"/>
      <c r="O58" s="33">
        <v>2.1608000000000001</v>
      </c>
      <c r="P58" s="33">
        <v>6.5510000000000002</v>
      </c>
      <c r="Q58" s="33">
        <v>6.1109999999999998</v>
      </c>
      <c r="R58" s="33">
        <v>1.7311999999999999</v>
      </c>
      <c r="T58" s="80">
        <f>B58/B46-1</f>
        <v>-0.15202947494186891</v>
      </c>
      <c r="U58" s="80">
        <f t="shared" ref="U58:X58" si="49">C58/C46-1</f>
        <v>-0.14695606468169298</v>
      </c>
      <c r="V58" s="80">
        <f t="shared" si="49"/>
        <v>-9.9379229349589093E-2</v>
      </c>
      <c r="W58" s="80">
        <f>E58/E46-1</f>
        <v>-0.10052042130259697</v>
      </c>
      <c r="X58" s="80">
        <f t="shared" si="49"/>
        <v>-0.11403987507597579</v>
      </c>
      <c r="Z58" s="80">
        <f t="shared" si="44"/>
        <v>8.1404140719911755E-3</v>
      </c>
      <c r="AA58" s="80">
        <f t="shared" si="45"/>
        <v>0.12224802128705337</v>
      </c>
      <c r="AB58" s="80">
        <f t="shared" si="46"/>
        <v>-5.569156343912629E-2</v>
      </c>
      <c r="AC58" s="80">
        <f t="shared" si="47"/>
        <v>1.3976785827245264E-2</v>
      </c>
      <c r="AD58" s="80">
        <f t="shared" si="48"/>
        <v>1.5262138817264681E-2</v>
      </c>
    </row>
    <row r="59" spans="1:30">
      <c r="A59" s="26">
        <v>43890</v>
      </c>
      <c r="B59" s="33">
        <v>132.23425</v>
      </c>
      <c r="C59" s="33">
        <v>22.046250000000001</v>
      </c>
      <c r="D59" s="33">
        <v>4.2452500000000004</v>
      </c>
      <c r="E59" s="33">
        <v>490.99149999999997</v>
      </c>
      <c r="F59" s="33">
        <v>649.51724999999999</v>
      </c>
      <c r="G59" s="81"/>
      <c r="H59" s="33">
        <v>96.030749999999998</v>
      </c>
      <c r="I59" s="33">
        <v>57.649000000000001</v>
      </c>
      <c r="J59" s="33">
        <v>130.53450000000001</v>
      </c>
      <c r="K59" s="33">
        <v>36.555750000000003</v>
      </c>
      <c r="L59" s="33">
        <v>106.89324999999999</v>
      </c>
      <c r="M59" s="33">
        <v>63.328249999999997</v>
      </c>
      <c r="N59" s="33"/>
      <c r="O59" s="33">
        <v>3.3062499999999999</v>
      </c>
      <c r="P59" s="33">
        <v>7.4240000000000004</v>
      </c>
      <c r="Q59" s="33">
        <v>7.9922500000000003</v>
      </c>
      <c r="R59" s="33">
        <v>3.3237499999999995</v>
      </c>
      <c r="T59" s="80">
        <f t="shared" ref="T59:T69" si="50">B59/B47-1</f>
        <v>-5.1291939146312138E-2</v>
      </c>
      <c r="U59" s="80">
        <f t="shared" ref="U59:U69" si="51">C59/C47-1</f>
        <v>0.20608066523517121</v>
      </c>
      <c r="V59" s="80">
        <f t="shared" ref="V59:W69" si="52">D59/D47-1</f>
        <v>0.20887022139958722</v>
      </c>
      <c r="W59" s="80">
        <f t="shared" si="52"/>
        <v>7.0783621088696069E-2</v>
      </c>
      <c r="X59" s="80">
        <f t="shared" ref="X59:X69" si="53">F59/F47-1</f>
        <v>4.8099975916125137E-2</v>
      </c>
      <c r="Z59" s="80">
        <f t="shared" si="44"/>
        <v>0.11432855919748675</v>
      </c>
      <c r="AA59" s="80">
        <f t="shared" si="45"/>
        <v>0.33177781805001794</v>
      </c>
      <c r="AB59" s="80">
        <f t="shared" si="46"/>
        <v>0.31807314952806776</v>
      </c>
      <c r="AC59" s="80">
        <f t="shared" si="47"/>
        <v>0.25023362713059027</v>
      </c>
      <c r="AD59" s="80">
        <f t="shared" si="48"/>
        <v>0.2228237233927588</v>
      </c>
    </row>
    <row r="60" spans="1:30">
      <c r="A60" s="26">
        <v>43921</v>
      </c>
      <c r="B60" s="33">
        <v>136.41775000000001</v>
      </c>
      <c r="C60" s="33">
        <v>30.906999999999996</v>
      </c>
      <c r="D60" s="33">
        <v>6.2675000000000001</v>
      </c>
      <c r="E60" s="33">
        <v>741.86900000000003</v>
      </c>
      <c r="F60" s="33">
        <v>915.46125000000006</v>
      </c>
      <c r="G60" s="81"/>
      <c r="H60" s="33">
        <v>143.25725</v>
      </c>
      <c r="I60" s="33">
        <v>83.199249999999992</v>
      </c>
      <c r="J60" s="33">
        <v>195.19450000000001</v>
      </c>
      <c r="K60" s="33">
        <v>64.460000000000008</v>
      </c>
      <c r="L60" s="33">
        <v>154.46600000000001</v>
      </c>
      <c r="M60" s="33">
        <v>101.292</v>
      </c>
      <c r="N60" s="33"/>
      <c r="O60" s="33">
        <v>4.6150000000000002</v>
      </c>
      <c r="P60" s="33">
        <v>11.3995</v>
      </c>
      <c r="Q60" s="33">
        <v>11.124749999999999</v>
      </c>
      <c r="R60" s="33">
        <v>3.7677500000000004</v>
      </c>
      <c r="T60" s="80">
        <f t="shared" si="50"/>
        <v>-3.7226741006051722E-2</v>
      </c>
      <c r="U60" s="80">
        <f t="shared" si="51"/>
        <v>0.56257741601152711</v>
      </c>
      <c r="V60" s="80">
        <f t="shared" si="52"/>
        <v>0.97494879470616058</v>
      </c>
      <c r="W60" s="80">
        <f t="shared" ref="W60:W69" si="54">E60/E48-1</f>
        <v>0.6271858203660059</v>
      </c>
      <c r="X60" s="80">
        <f t="shared" si="53"/>
        <v>0.47520130783622072</v>
      </c>
      <c r="Z60" s="80">
        <f t="shared" si="44"/>
        <v>3.163703805935314E-2</v>
      </c>
      <c r="AA60" s="80">
        <f t="shared" si="45"/>
        <v>0.40191642569597974</v>
      </c>
      <c r="AB60" s="80">
        <f t="shared" si="46"/>
        <v>0.47635592721276709</v>
      </c>
      <c r="AC60" s="80">
        <f t="shared" si="47"/>
        <v>0.51096098404962209</v>
      </c>
      <c r="AD60" s="80">
        <f t="shared" si="48"/>
        <v>0.4094487097917725</v>
      </c>
    </row>
    <row r="61" spans="1:30">
      <c r="A61" s="26">
        <v>43951</v>
      </c>
      <c r="B61" s="33">
        <v>210.42860000000002</v>
      </c>
      <c r="C61" s="33">
        <v>23.796600000000002</v>
      </c>
      <c r="D61" s="33">
        <v>4.0789999999999988</v>
      </c>
      <c r="E61" s="33">
        <v>483.62299999999993</v>
      </c>
      <c r="F61" s="33">
        <v>721.92719999999997</v>
      </c>
      <c r="G61" s="81"/>
      <c r="H61" s="33">
        <v>89.812000000000012</v>
      </c>
      <c r="I61" s="33">
        <v>55.395800000000008</v>
      </c>
      <c r="J61" s="33">
        <v>124.52680000000001</v>
      </c>
      <c r="K61" s="33">
        <v>47.458399999999997</v>
      </c>
      <c r="L61" s="33">
        <v>95.071399999999997</v>
      </c>
      <c r="M61" s="33">
        <v>71.358599999999996</v>
      </c>
      <c r="N61" s="33"/>
      <c r="O61" s="33">
        <v>2.3351999999999999</v>
      </c>
      <c r="P61" s="33">
        <v>10.113200000000001</v>
      </c>
      <c r="Q61" s="33">
        <v>8.1948000000000008</v>
      </c>
      <c r="R61" s="33">
        <v>3.1534000000000004</v>
      </c>
      <c r="T61" s="80">
        <f t="shared" si="50"/>
        <v>0.59412586882824203</v>
      </c>
      <c r="U61" s="80">
        <f t="shared" si="51"/>
        <v>0.28968376554751663</v>
      </c>
      <c r="V61" s="80">
        <f t="shared" si="52"/>
        <v>0.28573680063041706</v>
      </c>
      <c r="W61" s="80">
        <f t="shared" si="54"/>
        <v>0.21528354953470985</v>
      </c>
      <c r="X61" s="80">
        <f t="shared" si="53"/>
        <v>0.30884150860101633</v>
      </c>
      <c r="Z61" s="80">
        <f t="shared" si="44"/>
        <v>0.54253093897238447</v>
      </c>
      <c r="AA61" s="80">
        <f t="shared" si="45"/>
        <v>-0.23005791568253131</v>
      </c>
      <c r="AB61" s="80">
        <f t="shared" si="46"/>
        <v>-0.34918228958915054</v>
      </c>
      <c r="AC61" s="80">
        <f t="shared" si="47"/>
        <v>-0.34810188860836633</v>
      </c>
      <c r="AD61" s="80">
        <f t="shared" si="48"/>
        <v>-0.21140605350581476</v>
      </c>
    </row>
    <row r="62" spans="1:30">
      <c r="A62" s="26">
        <v>43982</v>
      </c>
      <c r="B62" s="33">
        <v>214.19024999999999</v>
      </c>
      <c r="C62" s="33">
        <v>16.353000000000002</v>
      </c>
      <c r="D62" s="33">
        <v>2.9435000000000002</v>
      </c>
      <c r="E62" s="33">
        <v>394.30975000000001</v>
      </c>
      <c r="F62" s="33">
        <v>627.79650000000004</v>
      </c>
      <c r="G62" s="81"/>
      <c r="H62" s="33">
        <v>58.582750000000004</v>
      </c>
      <c r="I62" s="33">
        <v>51.757750000000001</v>
      </c>
      <c r="J62" s="33">
        <v>100.78050000000002</v>
      </c>
      <c r="K62" s="33">
        <v>29.838999999999999</v>
      </c>
      <c r="L62" s="33">
        <v>89.20474999999999</v>
      </c>
      <c r="M62" s="33">
        <v>64.144999999999996</v>
      </c>
      <c r="N62" s="33"/>
      <c r="O62" s="33">
        <v>1.8267499999999999</v>
      </c>
      <c r="P62" s="33">
        <v>7.0052500000000002</v>
      </c>
      <c r="Q62" s="33">
        <v>5.6210000000000004</v>
      </c>
      <c r="R62" s="33">
        <v>1.9000000000000001</v>
      </c>
      <c r="T62" s="80">
        <f t="shared" si="50"/>
        <v>0.65209575803948572</v>
      </c>
      <c r="U62" s="80">
        <f t="shared" si="51"/>
        <v>-0.18879099946425371</v>
      </c>
      <c r="V62" s="80">
        <f t="shared" si="52"/>
        <v>-5.2927927927927776E-2</v>
      </c>
      <c r="W62" s="80">
        <f t="shared" si="54"/>
        <v>-8.978696047607837E-2</v>
      </c>
      <c r="X62" s="80">
        <f t="shared" si="53"/>
        <v>7.1105015283549289E-2</v>
      </c>
      <c r="Z62" s="80">
        <f t="shared" si="44"/>
        <v>1.7876134707924596E-2</v>
      </c>
      <c r="AA62" s="80">
        <f t="shared" si="45"/>
        <v>-0.31280098837649073</v>
      </c>
      <c r="AB62" s="80">
        <f t="shared" si="46"/>
        <v>-0.27837705319931327</v>
      </c>
      <c r="AC62" s="80">
        <f t="shared" si="47"/>
        <v>-0.1846753566310948</v>
      </c>
      <c r="AD62" s="80">
        <f t="shared" si="48"/>
        <v>-0.1303880779114569</v>
      </c>
    </row>
    <row r="63" spans="1:30">
      <c r="A63" s="26">
        <v>44012</v>
      </c>
      <c r="B63" s="33">
        <v>218.28825000000001</v>
      </c>
      <c r="C63" s="33">
        <v>18.194749999999999</v>
      </c>
      <c r="D63" s="33">
        <v>2.24125</v>
      </c>
      <c r="E63" s="33">
        <v>387.72250000000003</v>
      </c>
      <c r="F63" s="33">
        <v>626.44675000000007</v>
      </c>
      <c r="G63" s="81"/>
      <c r="H63" s="33">
        <v>61.69874999999999</v>
      </c>
      <c r="I63" s="33">
        <v>44.003</v>
      </c>
      <c r="J63" s="33">
        <v>100.68025</v>
      </c>
      <c r="K63" s="33">
        <v>34.787999999999997</v>
      </c>
      <c r="L63" s="33">
        <v>88.66725000000001</v>
      </c>
      <c r="M63" s="33">
        <v>57.885249999999999</v>
      </c>
      <c r="N63" s="33"/>
      <c r="O63" s="33">
        <v>2.8774999999999999</v>
      </c>
      <c r="P63" s="33">
        <v>7.7922499999999992</v>
      </c>
      <c r="Q63" s="33">
        <v>5.7377500000000001</v>
      </c>
      <c r="R63" s="33">
        <v>1.78725</v>
      </c>
      <c r="T63" s="80">
        <f t="shared" si="50"/>
        <v>0.75115670407027468</v>
      </c>
      <c r="U63" s="80">
        <f t="shared" si="51"/>
        <v>-0.10428051001821492</v>
      </c>
      <c r="V63" s="80">
        <f t="shared" si="52"/>
        <v>-0.47795958772491709</v>
      </c>
      <c r="W63" s="80">
        <f t="shared" si="54"/>
        <v>-0.23502294600684226</v>
      </c>
      <c r="X63" s="80">
        <f t="shared" si="53"/>
        <v>-4.5199145864514789E-2</v>
      </c>
      <c r="Z63" s="80">
        <f t="shared" si="44"/>
        <v>1.9132523539236779E-2</v>
      </c>
      <c r="AA63" s="80">
        <f t="shared" si="45"/>
        <v>0.11262459487555776</v>
      </c>
      <c r="AB63" s="80">
        <f t="shared" si="46"/>
        <v>-0.23857652454560907</v>
      </c>
      <c r="AC63" s="80">
        <f t="shared" si="47"/>
        <v>-1.6705775091790054E-2</v>
      </c>
      <c r="AD63" s="80">
        <f t="shared" si="48"/>
        <v>-2.1499801289110998E-3</v>
      </c>
    </row>
    <row r="64" spans="1:30">
      <c r="A64" s="26">
        <v>44043</v>
      </c>
      <c r="B64" s="33">
        <v>180.70919999999998</v>
      </c>
      <c r="C64" s="33">
        <v>17.168800000000001</v>
      </c>
      <c r="D64" s="33">
        <v>3.0802</v>
      </c>
      <c r="E64" s="33">
        <v>291.51660000000004</v>
      </c>
      <c r="F64" s="33">
        <v>492.47480000000002</v>
      </c>
      <c r="G64" s="81"/>
      <c r="H64" s="33">
        <v>45.646200000000007</v>
      </c>
      <c r="I64" s="33">
        <v>35.7652</v>
      </c>
      <c r="J64" s="33">
        <v>79.138600000000011</v>
      </c>
      <c r="K64" s="33">
        <v>28.278200000000005</v>
      </c>
      <c r="L64" s="33">
        <v>61.153800000000004</v>
      </c>
      <c r="M64" s="33">
        <v>41.534599999999998</v>
      </c>
      <c r="N64" s="33"/>
      <c r="O64" s="33">
        <v>2.2810000000000001</v>
      </c>
      <c r="P64" s="33">
        <v>6.6818</v>
      </c>
      <c r="Q64" s="33">
        <v>6.4352</v>
      </c>
      <c r="R64" s="33">
        <v>1.7707999999999999</v>
      </c>
      <c r="T64" s="80">
        <f t="shared" si="50"/>
        <v>0.52965534988132457</v>
      </c>
      <c r="U64" s="80">
        <f t="shared" si="51"/>
        <v>6.2057702776265655E-2</v>
      </c>
      <c r="V64" s="80">
        <f t="shared" si="52"/>
        <v>-0.13140826800518868</v>
      </c>
      <c r="W64" s="80">
        <f t="shared" si="54"/>
        <v>-0.27436031596759458</v>
      </c>
      <c r="X64" s="80">
        <f t="shared" si="53"/>
        <v>-8.7310577138341339E-2</v>
      </c>
      <c r="Z64" s="80">
        <f t="shared" si="44"/>
        <v>-0.17215333395178178</v>
      </c>
      <c r="AA64" s="80">
        <f t="shared" si="45"/>
        <v>-5.6387144643372356E-2</v>
      </c>
      <c r="AB64" s="80">
        <f t="shared" si="46"/>
        <v>0.37432236475181258</v>
      </c>
      <c r="AC64" s="80">
        <f t="shared" si="47"/>
        <v>-0.24813081520933133</v>
      </c>
      <c r="AD64" s="80">
        <f t="shared" si="48"/>
        <v>-0.21386007669446772</v>
      </c>
    </row>
    <row r="65" spans="1:30">
      <c r="A65" s="26">
        <v>44074</v>
      </c>
      <c r="B65" s="101">
        <v>158.76075</v>
      </c>
      <c r="C65" s="101">
        <v>20.608750000000001</v>
      </c>
      <c r="D65" s="101">
        <v>2.6637500000000003</v>
      </c>
      <c r="E65" s="101">
        <v>334.92750000000001</v>
      </c>
      <c r="F65" s="101">
        <v>516.96074999999996</v>
      </c>
      <c r="G65" s="102"/>
      <c r="H65" s="101">
        <v>46.130250000000004</v>
      </c>
      <c r="I65" s="101">
        <v>36.394500000000001</v>
      </c>
      <c r="J65" s="101">
        <v>81.215499999999992</v>
      </c>
      <c r="K65" s="101">
        <v>26.980999999999998</v>
      </c>
      <c r="L65" s="101">
        <v>82.214749999999995</v>
      </c>
      <c r="M65" s="101">
        <v>61.991500000000002</v>
      </c>
      <c r="N65" s="101"/>
      <c r="O65" s="101">
        <v>2.8137500000000002</v>
      </c>
      <c r="P65" s="101">
        <v>7.44</v>
      </c>
      <c r="Q65" s="101">
        <v>7.1974999999999998</v>
      </c>
      <c r="R65" s="101">
        <v>3.1575000000000002</v>
      </c>
      <c r="T65" s="80">
        <f t="shared" si="50"/>
        <v>0.30658680909898939</v>
      </c>
      <c r="U65" s="80">
        <f t="shared" si="51"/>
        <v>0.24920442491286576</v>
      </c>
      <c r="V65" s="80">
        <f t="shared" si="52"/>
        <v>-0.13338755591703932</v>
      </c>
      <c r="W65" s="80">
        <f t="shared" si="54"/>
        <v>-0.31251407983439283</v>
      </c>
      <c r="X65" s="80">
        <f t="shared" si="53"/>
        <v>-0.17715017671922217</v>
      </c>
      <c r="Z65" s="80">
        <f t="shared" si="44"/>
        <v>-0.12145729160441188</v>
      </c>
      <c r="AA65" s="80">
        <f t="shared" si="45"/>
        <v>0.20036053771958429</v>
      </c>
      <c r="AB65" s="80">
        <f t="shared" si="46"/>
        <v>-0.13520225959353283</v>
      </c>
      <c r="AC65" s="80">
        <f t="shared" si="47"/>
        <v>0.14891398980366799</v>
      </c>
      <c r="AD65" s="80">
        <f t="shared" si="48"/>
        <v>4.9720209034045837E-2</v>
      </c>
    </row>
    <row r="66" spans="1:30">
      <c r="A66" s="26">
        <v>44104</v>
      </c>
      <c r="B66" s="101">
        <v>170.548</v>
      </c>
      <c r="C66" s="101">
        <v>17.296199999999999</v>
      </c>
      <c r="D66" s="101">
        <v>2.5207999999999999</v>
      </c>
      <c r="E66" s="101">
        <v>364.20000000000005</v>
      </c>
      <c r="F66" s="101">
        <v>554.56500000000005</v>
      </c>
      <c r="G66" s="102"/>
      <c r="H66" s="101">
        <v>53.260800000000003</v>
      </c>
      <c r="I66" s="101">
        <v>41.531199999999998</v>
      </c>
      <c r="J66" s="101">
        <v>94.71220000000001</v>
      </c>
      <c r="K66" s="101">
        <v>41.859600000000007</v>
      </c>
      <c r="L66" s="101">
        <v>72.591200000000001</v>
      </c>
      <c r="M66" s="101">
        <v>60.245000000000005</v>
      </c>
      <c r="N66" s="101"/>
      <c r="O66" s="101">
        <v>1.4344000000000001</v>
      </c>
      <c r="P66" s="101">
        <v>7.0939999999999994</v>
      </c>
      <c r="Q66" s="101">
        <v>6.6212</v>
      </c>
      <c r="R66" s="101">
        <v>2.1465999999999998</v>
      </c>
      <c r="T66" s="80">
        <f t="shared" si="50"/>
        <v>0.23887370495137605</v>
      </c>
      <c r="U66" s="80">
        <f t="shared" si="51"/>
        <v>6.0563509826164319E-2</v>
      </c>
      <c r="V66" s="80">
        <f t="shared" si="52"/>
        <v>-0.13634261241970025</v>
      </c>
      <c r="W66" s="80">
        <f t="shared" si="54"/>
        <v>-0.27682673477441777</v>
      </c>
      <c r="X66" s="80">
        <f t="shared" si="53"/>
        <v>-0.16039210921647407</v>
      </c>
      <c r="Z66" s="80">
        <f t="shared" si="44"/>
        <v>7.4245366061825635E-2</v>
      </c>
      <c r="AA66" s="80">
        <f t="shared" si="45"/>
        <v>-0.16073512464365869</v>
      </c>
      <c r="AB66" s="80">
        <f t="shared" si="46"/>
        <v>-5.3664946034725602E-2</v>
      </c>
      <c r="AC66" s="80">
        <f t="shared" si="47"/>
        <v>8.7399511834650889E-2</v>
      </c>
      <c r="AD66" s="80">
        <f t="shared" si="48"/>
        <v>7.274101563803459E-2</v>
      </c>
    </row>
    <row r="67" spans="1:30">
      <c r="A67" s="26">
        <v>44135</v>
      </c>
      <c r="B67" s="101">
        <v>165.32749999999999</v>
      </c>
      <c r="C67" s="101">
        <v>17.908499999999997</v>
      </c>
      <c r="D67" s="101">
        <v>2.4530000000000003</v>
      </c>
      <c r="E67" s="101">
        <v>313.11924999999997</v>
      </c>
      <c r="F67" s="101">
        <v>498.80824999999993</v>
      </c>
      <c r="G67" s="102"/>
      <c r="H67" s="101">
        <v>46.861750000000001</v>
      </c>
      <c r="I67" s="101">
        <v>39.3005</v>
      </c>
      <c r="J67" s="101">
        <v>83.835249999999988</v>
      </c>
      <c r="K67" s="101">
        <v>22.473750000000003</v>
      </c>
      <c r="L67" s="101">
        <v>72.435749999999999</v>
      </c>
      <c r="M67" s="101">
        <v>48.212249999999997</v>
      </c>
      <c r="N67" s="101"/>
      <c r="O67" s="101">
        <v>1.734</v>
      </c>
      <c r="P67" s="101">
        <v>8.7654999999999994</v>
      </c>
      <c r="Q67" s="101">
        <v>5.6784999999999997</v>
      </c>
      <c r="R67" s="101">
        <v>1.7305000000000001</v>
      </c>
      <c r="T67" s="80">
        <f t="shared" si="50"/>
        <v>0.30406678109204699</v>
      </c>
      <c r="U67" s="80">
        <f t="shared" si="51"/>
        <v>6.0414964294595919E-2</v>
      </c>
      <c r="V67" s="80">
        <f t="shared" si="52"/>
        <v>-0.3895580330479792</v>
      </c>
      <c r="W67" s="80">
        <f t="shared" si="54"/>
        <v>-0.23760434512023731</v>
      </c>
      <c r="X67" s="80">
        <f t="shared" si="53"/>
        <v>-0.10670179269162361</v>
      </c>
      <c r="Z67" s="80">
        <f t="shared" si="44"/>
        <v>-3.0610150807983794E-2</v>
      </c>
      <c r="AA67" s="80">
        <f t="shared" si="45"/>
        <v>3.5400839490755009E-2</v>
      </c>
      <c r="AB67" s="80">
        <f t="shared" si="46"/>
        <v>-2.6896223421135956E-2</v>
      </c>
      <c r="AC67" s="80">
        <f t="shared" si="47"/>
        <v>-0.14025466776496454</v>
      </c>
      <c r="AD67" s="80">
        <f t="shared" si="48"/>
        <v>-0.10054141534355776</v>
      </c>
    </row>
    <row r="68" spans="1:30">
      <c r="A68" s="26">
        <v>44165</v>
      </c>
      <c r="B68" s="101">
        <v>169.79825</v>
      </c>
      <c r="C68" s="101">
        <v>19.341749999999998</v>
      </c>
      <c r="D68" s="101">
        <v>2.2370000000000001</v>
      </c>
      <c r="E68" s="101">
        <v>433.26400000000001</v>
      </c>
      <c r="F68" s="101">
        <v>624.64099999999996</v>
      </c>
      <c r="G68" s="102"/>
      <c r="H68" s="101">
        <v>56.011749999999999</v>
      </c>
      <c r="I68" s="101">
        <v>45.794250000000005</v>
      </c>
      <c r="J68" s="101">
        <v>110.71</v>
      </c>
      <c r="K68" s="101">
        <v>43.956000000000003</v>
      </c>
      <c r="L68" s="101">
        <v>103.5145</v>
      </c>
      <c r="M68" s="101">
        <v>73.277500000000003</v>
      </c>
      <c r="N68" s="101"/>
      <c r="O68" s="101">
        <v>1.7987500000000001</v>
      </c>
      <c r="P68" s="101">
        <v>8.4797499999999992</v>
      </c>
      <c r="Q68" s="101">
        <v>7.0827500000000008</v>
      </c>
      <c r="R68" s="101">
        <v>1.9804999999999999</v>
      </c>
      <c r="T68" s="80">
        <f t="shared" si="50"/>
        <v>0.27514216892803955</v>
      </c>
      <c r="U68" s="80">
        <f t="shared" si="51"/>
        <v>0.21828202503739846</v>
      </c>
      <c r="V68" s="80">
        <f t="shared" si="52"/>
        <v>-0.27797950455902531</v>
      </c>
      <c r="W68" s="80">
        <f t="shared" si="54"/>
        <v>-3.7334976050801272E-2</v>
      </c>
      <c r="X68" s="80">
        <f t="shared" si="53"/>
        <v>3.7261583322539593E-2</v>
      </c>
      <c r="Z68" s="80">
        <f t="shared" si="44"/>
        <v>2.7041780707988794E-2</v>
      </c>
      <c r="AA68" s="80">
        <f t="shared" si="45"/>
        <v>8.0031828461345267E-2</v>
      </c>
      <c r="AB68" s="80">
        <f t="shared" si="46"/>
        <v>-8.8055442315532084E-2</v>
      </c>
      <c r="AC68" s="80">
        <f t="shared" si="47"/>
        <v>0.38370285442367424</v>
      </c>
      <c r="AD68" s="80">
        <f t="shared" si="48"/>
        <v>0.25226677786504137</v>
      </c>
    </row>
    <row r="69" spans="1:30">
      <c r="A69" s="26">
        <v>44196</v>
      </c>
      <c r="B69" s="101">
        <v>174.59700000000001</v>
      </c>
      <c r="C69" s="101">
        <v>14.74</v>
      </c>
      <c r="D69" s="101">
        <v>2.2303999999999999</v>
      </c>
      <c r="E69" s="101">
        <v>334.32480000000004</v>
      </c>
      <c r="F69" s="101">
        <v>525.8922</v>
      </c>
      <c r="G69" s="102"/>
      <c r="H69" s="101">
        <v>57.444200000000002</v>
      </c>
      <c r="I69" s="101">
        <v>41.615799999999993</v>
      </c>
      <c r="J69" s="101">
        <v>86.389800000000008</v>
      </c>
      <c r="K69" s="101">
        <v>39.109400000000001</v>
      </c>
      <c r="L69" s="101">
        <v>66.105599999999995</v>
      </c>
      <c r="M69" s="101">
        <v>43.660000000000004</v>
      </c>
      <c r="N69" s="101"/>
      <c r="O69" s="101">
        <v>2.1442000000000001</v>
      </c>
      <c r="P69" s="101">
        <v>5.9980000000000002</v>
      </c>
      <c r="Q69" s="101">
        <v>5.0570000000000004</v>
      </c>
      <c r="R69" s="101">
        <v>1.5407999999999997</v>
      </c>
      <c r="T69" s="80">
        <f t="shared" si="50"/>
        <v>0.48329354594805829</v>
      </c>
      <c r="U69" s="80">
        <f t="shared" si="51"/>
        <v>-7.287765028897164E-4</v>
      </c>
      <c r="V69" s="80">
        <f t="shared" si="52"/>
        <v>-0.34606758044418384</v>
      </c>
      <c r="W69" s="80">
        <f t="shared" si="54"/>
        <v>-0.13679527712548067</v>
      </c>
      <c r="X69" s="80">
        <f t="shared" si="53"/>
        <v>5.1898305927056132E-3</v>
      </c>
      <c r="Z69" s="80">
        <f t="shared" si="44"/>
        <v>2.8261480904544056E-2</v>
      </c>
      <c r="AA69" s="80">
        <f t="shared" si="45"/>
        <v>-0.23791797536417325</v>
      </c>
      <c r="AB69" s="80">
        <f t="shared" si="46"/>
        <v>-2.9503799731784852E-3</v>
      </c>
      <c r="AC69" s="80">
        <f t="shared" si="47"/>
        <v>-0.22835776801211261</v>
      </c>
      <c r="AD69" s="80">
        <f t="shared" si="48"/>
        <v>-0.15808888625626549</v>
      </c>
    </row>
    <row r="70" spans="1:30">
      <c r="A70" s="26">
        <v>44227</v>
      </c>
      <c r="B70" s="101">
        <v>173.96524999999997</v>
      </c>
      <c r="C70" s="101">
        <v>24.798999999999999</v>
      </c>
      <c r="D70" s="101">
        <v>3.5570000000000004</v>
      </c>
      <c r="E70" s="101">
        <v>449.09299999999996</v>
      </c>
      <c r="F70" s="101">
        <v>651.41424999999992</v>
      </c>
      <c r="G70" s="102"/>
      <c r="H70" s="101">
        <v>64.460999999999999</v>
      </c>
      <c r="I70" s="101">
        <v>59.423750000000005</v>
      </c>
      <c r="J70" s="101">
        <v>127.79300000000001</v>
      </c>
      <c r="K70" s="101">
        <v>42.809750000000001</v>
      </c>
      <c r="L70" s="101">
        <v>100.38124999999999</v>
      </c>
      <c r="M70" s="101">
        <v>54.224249999999998</v>
      </c>
      <c r="N70" s="101"/>
      <c r="O70" s="101">
        <v>1.85175</v>
      </c>
      <c r="P70" s="101">
        <v>11.446249999999999</v>
      </c>
      <c r="Q70" s="101">
        <v>9.60975</v>
      </c>
      <c r="R70" s="101">
        <v>1.8912499999999999</v>
      </c>
      <c r="T70" s="80">
        <f t="shared" ref="T70" si="55">B70/B58-1</f>
        <v>0.46599270902153211</v>
      </c>
      <c r="U70" s="80">
        <f t="shared" ref="U70" si="56">C70/C58-1</f>
        <v>0.49806693246345279</v>
      </c>
      <c r="V70" s="80">
        <f t="shared" ref="V70" si="57">D70/D58-1</f>
        <v>0.10438400397416814</v>
      </c>
      <c r="W70" s="80">
        <f t="shared" ref="W70" si="58">E70/E58-1</f>
        <v>0.14354560172418074</v>
      </c>
      <c r="X70" s="80">
        <f t="shared" ref="X70" si="59">F70/F58-1</f>
        <v>0.22639513986133752</v>
      </c>
      <c r="Z70" s="80">
        <f t="shared" ref="Z70" si="60">B70/B69-1</f>
        <v>-3.6183325028495972E-3</v>
      </c>
      <c r="AA70" s="80">
        <f t="shared" ref="AA70" si="61">C70/C69-1</f>
        <v>0.68242876526458618</v>
      </c>
      <c r="AB70" s="80">
        <f t="shared" ref="AB70" si="62">D70/D69-1</f>
        <v>0.594781205164993</v>
      </c>
      <c r="AC70" s="80">
        <f t="shared" ref="AC70" si="63">E70/E69-1</f>
        <v>0.34328353744621976</v>
      </c>
      <c r="AD70" s="80">
        <f t="shared" ref="AD70" si="64">F70/F69-1</f>
        <v>0.23868399265096518</v>
      </c>
    </row>
    <row r="71" spans="1:30">
      <c r="A71" s="26">
        <v>44255</v>
      </c>
      <c r="B71" s="101">
        <v>146.59125</v>
      </c>
      <c r="C71" s="101">
        <v>26.99625</v>
      </c>
      <c r="D71" s="101">
        <v>3.8072500000000002</v>
      </c>
      <c r="E71" s="106">
        <v>503.72424999999998</v>
      </c>
      <c r="F71" s="101">
        <v>681.11900000000003</v>
      </c>
      <c r="G71" s="102"/>
      <c r="H71" s="101">
        <v>66.845749999999995</v>
      </c>
      <c r="I71" s="101">
        <v>60.561750000000004</v>
      </c>
      <c r="J71" s="101">
        <v>128.7955</v>
      </c>
      <c r="K71" s="101">
        <v>45.719499999999996</v>
      </c>
      <c r="L71" s="101">
        <v>127.72524999999999</v>
      </c>
      <c r="M71" s="101">
        <v>74.076499999999996</v>
      </c>
      <c r="N71" s="101"/>
      <c r="O71" s="101">
        <v>2.5590000000000002</v>
      </c>
      <c r="P71" s="101">
        <v>10.952999999999999</v>
      </c>
      <c r="Q71" s="101">
        <v>10.234500000000001</v>
      </c>
      <c r="R71" s="101">
        <v>3.2497499999999997</v>
      </c>
      <c r="T71" s="80">
        <f t="shared" ref="T71" si="65">B71/B59-1</f>
        <v>0.10857247649531043</v>
      </c>
      <c r="U71" s="80">
        <f t="shared" ref="U71" si="66">C71/C59-1</f>
        <v>0.22452798094914095</v>
      </c>
      <c r="V71" s="80">
        <f t="shared" ref="V71" si="67">D71/D59-1</f>
        <v>-0.10317413579883405</v>
      </c>
      <c r="W71" s="80">
        <f t="shared" ref="W71" si="68">E71/E59-1</f>
        <v>2.5932729996344106E-2</v>
      </c>
      <c r="X71" s="80">
        <f t="shared" ref="X71" si="69">F71/F59-1</f>
        <v>4.8654212032090083E-2</v>
      </c>
      <c r="Z71" s="80">
        <f t="shared" ref="Z71" si="70">B71/B70-1</f>
        <v>-0.15735326451690768</v>
      </c>
      <c r="AA71" s="80">
        <f t="shared" ref="AA71" si="71">C71/C70-1</f>
        <v>8.8602362998507989E-2</v>
      </c>
      <c r="AB71" s="80">
        <f t="shared" ref="AB71" si="72">D71/D70-1</f>
        <v>7.0354231093618269E-2</v>
      </c>
      <c r="AC71" s="80">
        <f t="shared" ref="AC71" si="73">E71/E70-1</f>
        <v>0.12164796601149441</v>
      </c>
      <c r="AD71" s="80">
        <f t="shared" ref="AD71" si="74">F71/F70-1</f>
        <v>4.5600399438606276E-2</v>
      </c>
    </row>
    <row r="72" spans="1:30">
      <c r="A72" s="26">
        <v>44286</v>
      </c>
      <c r="B72" s="101">
        <v>138.13479999999998</v>
      </c>
      <c r="C72" s="101">
        <v>24.729999999999997</v>
      </c>
      <c r="D72" s="101">
        <v>2.7226000000000004</v>
      </c>
      <c r="E72" s="101">
        <v>537.97760000000005</v>
      </c>
      <c r="F72" s="101">
        <v>703.56500000000005</v>
      </c>
      <c r="G72" s="102"/>
      <c r="H72" s="101">
        <v>74.01400000000001</v>
      </c>
      <c r="I72" s="101">
        <v>66.147199999999998</v>
      </c>
      <c r="J72" s="101">
        <v>150.994</v>
      </c>
      <c r="K72" s="101">
        <v>60.436400000000006</v>
      </c>
      <c r="L72" s="101">
        <v>117.03220000000002</v>
      </c>
      <c r="M72" s="101">
        <v>69.353800000000007</v>
      </c>
      <c r="N72" s="101"/>
      <c r="O72" s="101">
        <v>3.3257999999999996</v>
      </c>
      <c r="P72" s="101">
        <v>10.241199999999999</v>
      </c>
      <c r="Q72" s="101">
        <v>8.7159999999999993</v>
      </c>
      <c r="R72" s="101">
        <v>2.4470000000000001</v>
      </c>
      <c r="T72" s="80">
        <f t="shared" ref="T72" si="75">B72/B60-1</f>
        <v>1.2586705175829271E-2</v>
      </c>
      <c r="U72" s="80">
        <f t="shared" ref="U72" si="76">C72/C60-1</f>
        <v>-0.19985763742841434</v>
      </c>
      <c r="V72" s="80">
        <f t="shared" ref="V72" si="77">D72/D60-1</f>
        <v>-0.56560031910650177</v>
      </c>
      <c r="W72" s="80">
        <f t="shared" ref="W72" si="78">E72/E60-1</f>
        <v>-0.27483477541183143</v>
      </c>
      <c r="X72" s="80">
        <f t="shared" ref="X72" si="79">F72/F60-1</f>
        <v>-0.23146392051001607</v>
      </c>
      <c r="Z72" s="80">
        <f t="shared" ref="Z72" si="80">B72/B71-1</f>
        <v>-5.768727669625584E-2</v>
      </c>
      <c r="AA72" s="80">
        <f t="shared" ref="AA72" si="81">C72/C71-1</f>
        <v>-8.3946844469139359E-2</v>
      </c>
      <c r="AB72" s="80">
        <f t="shared" ref="AB72" si="82">D72/D71-1</f>
        <v>-0.28489066911812988</v>
      </c>
      <c r="AC72" s="80">
        <f t="shared" ref="AC72" si="83">E72/E71-1</f>
        <v>6.800020050652722E-2</v>
      </c>
      <c r="AD72" s="80">
        <f t="shared" ref="AD72" si="84">F72/F71-1</f>
        <v>3.2954593837493995E-2</v>
      </c>
    </row>
    <row r="73" spans="1:30">
      <c r="A73" s="26">
        <v>44316</v>
      </c>
      <c r="B73" s="101">
        <v>135.91325000000001</v>
      </c>
      <c r="C73" s="101">
        <v>17.477999999999998</v>
      </c>
      <c r="D73" s="101">
        <v>2.7397499999999999</v>
      </c>
      <c r="E73" s="101">
        <v>368.15300000000002</v>
      </c>
      <c r="F73" s="101">
        <v>524.28399999999999</v>
      </c>
      <c r="G73" s="102"/>
      <c r="H73" s="101">
        <v>55.982250000000001</v>
      </c>
      <c r="I73" s="101">
        <v>50.439500000000002</v>
      </c>
      <c r="J73" s="101">
        <v>103.54675</v>
      </c>
      <c r="K73" s="101">
        <v>33.668999999999997</v>
      </c>
      <c r="L73" s="101">
        <v>73.597000000000008</v>
      </c>
      <c r="M73" s="101">
        <v>50.918499999999995</v>
      </c>
      <c r="N73" s="101"/>
      <c r="O73" s="101">
        <v>1.59</v>
      </c>
      <c r="P73" s="101">
        <v>9.5359999999999996</v>
      </c>
      <c r="Q73" s="101">
        <v>4.8620000000000001</v>
      </c>
      <c r="R73" s="101">
        <v>1.49</v>
      </c>
      <c r="T73" s="80">
        <f t="shared" ref="T73" si="85">B73/B61-1</f>
        <v>-0.35411227371184339</v>
      </c>
      <c r="U73" s="80">
        <f t="shared" ref="U73" si="86">C73/C61-1</f>
        <v>-0.26552532714757582</v>
      </c>
      <c r="V73" s="80">
        <f t="shared" ref="V73" si="87">D73/D61-1</f>
        <v>-0.32832802157391505</v>
      </c>
      <c r="W73" s="80">
        <f t="shared" ref="W73" si="88">E73/E61-1</f>
        <v>-0.23876035672414242</v>
      </c>
      <c r="X73" s="80">
        <f t="shared" ref="X73" si="89">F73/F61-1</f>
        <v>-0.273771648997295</v>
      </c>
      <c r="Z73" s="80">
        <f t="shared" ref="Z73" si="90">B73/B72-1</f>
        <v>-1.6082478853988835E-2</v>
      </c>
      <c r="AA73" s="80">
        <f t="shared" ref="AA73" si="91">C73/C72-1</f>
        <v>-0.29324706833805092</v>
      </c>
      <c r="AB73" s="80">
        <f t="shared" ref="AB73" si="92">D73/D72-1</f>
        <v>6.2991258355982183E-3</v>
      </c>
      <c r="AC73" s="80">
        <f t="shared" ref="AC73" si="93">E73/E72-1</f>
        <v>-0.31567225103796148</v>
      </c>
      <c r="AD73" s="80">
        <f t="shared" ref="AD73" si="94">F73/F72-1</f>
        <v>-0.25481796280372115</v>
      </c>
    </row>
    <row r="74" spans="1:30">
      <c r="A74" s="26">
        <v>44347</v>
      </c>
      <c r="B74" s="101">
        <v>140.84275</v>
      </c>
      <c r="C74" s="101">
        <v>24.070249999999998</v>
      </c>
      <c r="D74" s="101">
        <v>1.83175</v>
      </c>
      <c r="E74" s="101">
        <v>424.49425000000002</v>
      </c>
      <c r="F74" s="101">
        <v>591.23900000000003</v>
      </c>
      <c r="G74" s="102"/>
      <c r="H74" s="101">
        <v>65.143749999999997</v>
      </c>
      <c r="I74" s="101">
        <v>59.643000000000001</v>
      </c>
      <c r="J74" s="101">
        <v>106.1575</v>
      </c>
      <c r="K74" s="101">
        <v>34.569749999999999</v>
      </c>
      <c r="L74" s="101">
        <v>95.047500000000014</v>
      </c>
      <c r="M74" s="101">
        <v>63.932749999999999</v>
      </c>
      <c r="N74" s="101"/>
      <c r="O74" s="101">
        <v>3.7022499999999998</v>
      </c>
      <c r="P74" s="101">
        <v>11.68675</v>
      </c>
      <c r="Q74" s="101">
        <v>7.4052499999999997</v>
      </c>
      <c r="R74" s="101">
        <v>1.276</v>
      </c>
      <c r="T74" s="80">
        <f t="shared" ref="T74" si="95">B74/B62-1</f>
        <v>-0.34244089075016249</v>
      </c>
      <c r="U74" s="80">
        <f t="shared" ref="U74" si="96">C74/C62-1</f>
        <v>0.47191646792637409</v>
      </c>
      <c r="V74" s="80">
        <f t="shared" ref="V74" si="97">D74/D62-1</f>
        <v>-0.37769661967046042</v>
      </c>
      <c r="W74" s="80">
        <f t="shared" ref="W74" si="98">E74/E62-1</f>
        <v>7.6550224791550381E-2</v>
      </c>
      <c r="X74" s="80">
        <f t="shared" ref="X74" si="99">F74/F62-1</f>
        <v>-5.8231449203683061E-2</v>
      </c>
      <c r="Z74" s="80">
        <f t="shared" ref="Z74" si="100">B74/B73-1</f>
        <v>3.6269458643656716E-2</v>
      </c>
      <c r="AA74" s="80">
        <f t="shared" ref="AA74" si="101">C74/C73-1</f>
        <v>0.37717416180341012</v>
      </c>
      <c r="AB74" s="80">
        <f t="shared" ref="AB74" si="102">D74/D73-1</f>
        <v>-0.33141710010037406</v>
      </c>
      <c r="AC74" s="80">
        <f t="shared" ref="AC74" si="103">E74/E73-1</f>
        <v>0.15303759578218834</v>
      </c>
      <c r="AD74" s="80">
        <f t="shared" ref="AD74" si="104">F74/F73-1</f>
        <v>0.12770750204087866</v>
      </c>
    </row>
    <row r="75" spans="1:30">
      <c r="A75" s="26">
        <v>44377</v>
      </c>
      <c r="B75" s="101">
        <v>156.2372</v>
      </c>
      <c r="C75" s="101">
        <v>21.867599999999999</v>
      </c>
      <c r="D75" s="101">
        <v>2.9200000000000004</v>
      </c>
      <c r="E75" s="101">
        <v>472.67720000000003</v>
      </c>
      <c r="F75" s="101">
        <v>653.702</v>
      </c>
      <c r="G75" s="102"/>
      <c r="H75" s="101">
        <v>77.685599999999994</v>
      </c>
      <c r="I75" s="101">
        <v>61.610799999999998</v>
      </c>
      <c r="J75" s="101">
        <v>127.93499999999999</v>
      </c>
      <c r="K75" s="101">
        <v>50.002199999999995</v>
      </c>
      <c r="L75" s="101">
        <v>97.17440000000002</v>
      </c>
      <c r="M75" s="101">
        <v>58.269199999999998</v>
      </c>
      <c r="N75" s="101"/>
      <c r="O75" s="101">
        <v>2.8498000000000001</v>
      </c>
      <c r="P75" s="101">
        <v>10.212199999999999</v>
      </c>
      <c r="Q75" s="101">
        <v>7.2630000000000008</v>
      </c>
      <c r="R75" s="101">
        <v>1.5426000000000002</v>
      </c>
      <c r="T75" s="80">
        <f t="shared" ref="T75" si="105">B75/B63-1</f>
        <v>-0.2842619792865626</v>
      </c>
      <c r="U75" s="80">
        <f t="shared" ref="U75" si="106">C75/C63-1</f>
        <v>0.20186317481691152</v>
      </c>
      <c r="V75" s="80">
        <f t="shared" ref="V75" si="107">D75/D63-1</f>
        <v>0.302844394868935</v>
      </c>
      <c r="W75" s="80">
        <f t="shared" ref="W75" si="108">E75/E63-1</f>
        <v>0.21911212271663372</v>
      </c>
      <c r="X75" s="80">
        <f t="shared" ref="X75" si="109">F75/F63-1</f>
        <v>4.3507688402884881E-2</v>
      </c>
      <c r="Z75" s="80">
        <f t="shared" ref="Z75" si="110">B75/B74-1</f>
        <v>0.10930239575697009</v>
      </c>
      <c r="AA75" s="80">
        <f t="shared" ref="AA75" si="111">C75/C74-1</f>
        <v>-9.1509228196632764E-2</v>
      </c>
      <c r="AB75" s="80">
        <f t="shared" ref="AB75" si="112">D75/D74-1</f>
        <v>0.59410399890814825</v>
      </c>
      <c r="AC75" s="80">
        <f t="shared" ref="AC75" si="113">E75/E74-1</f>
        <v>0.11350672005568985</v>
      </c>
      <c r="AD75" s="80">
        <f t="shared" ref="AD75" si="114">F75/F74-1</f>
        <v>0.10564763149927514</v>
      </c>
    </row>
    <row r="76" spans="1:30">
      <c r="A76" s="26">
        <v>44408</v>
      </c>
      <c r="B76" s="101">
        <v>142.22125</v>
      </c>
      <c r="C76" s="101">
        <v>20.338500000000003</v>
      </c>
      <c r="D76" s="101">
        <v>3.5032500000000004</v>
      </c>
      <c r="E76" s="101">
        <v>377.23424999999997</v>
      </c>
      <c r="F76" s="101">
        <v>543.29724999999996</v>
      </c>
      <c r="G76" s="102"/>
      <c r="H76" s="101">
        <v>53.924499999999995</v>
      </c>
      <c r="I76" s="101">
        <v>54.503750000000004</v>
      </c>
      <c r="J76" s="101">
        <v>108.1845</v>
      </c>
      <c r="K76" s="101">
        <v>27.086500000000001</v>
      </c>
      <c r="L76" s="101">
        <v>86.344750000000005</v>
      </c>
      <c r="M76" s="101">
        <v>47.190249999999999</v>
      </c>
      <c r="N76" s="101"/>
      <c r="O76" s="101">
        <v>2.0049999999999999</v>
      </c>
      <c r="P76" s="101">
        <v>7.8055000000000003</v>
      </c>
      <c r="Q76" s="101">
        <v>9.2627500000000005</v>
      </c>
      <c r="R76" s="101">
        <v>1.26525</v>
      </c>
      <c r="T76" s="80">
        <f t="shared" ref="T76" si="115">B76/B64-1</f>
        <v>-0.21298279224300698</v>
      </c>
      <c r="U76" s="80">
        <f t="shared" ref="U76" si="116">C76/C64-1</f>
        <v>0.1846197754065515</v>
      </c>
      <c r="V76" s="80">
        <f t="shared" ref="V76" si="117">D76/D64-1</f>
        <v>0.13734497759885733</v>
      </c>
      <c r="W76" s="80">
        <f t="shared" ref="W76" si="118">E76/E64-1</f>
        <v>0.29404037368712421</v>
      </c>
      <c r="X76" s="80">
        <f t="shared" ref="X76" si="119">F76/F64-1</f>
        <v>0.10319807226684485</v>
      </c>
      <c r="Z76" s="80">
        <f t="shared" ref="Z76" si="120">B76/B75-1</f>
        <v>-8.9709428996423424E-2</v>
      </c>
      <c r="AA76" s="80">
        <f t="shared" ref="AA76" si="121">C76/C75-1</f>
        <v>-6.9925369039126162E-2</v>
      </c>
      <c r="AB76" s="80">
        <f t="shared" ref="AB76" si="122">D76/D75-1</f>
        <v>0.19974315068493143</v>
      </c>
      <c r="AC76" s="80">
        <f t="shared" ref="AC76" si="123">E76/E75-1</f>
        <v>-0.20191993605784253</v>
      </c>
      <c r="AD76" s="80">
        <f t="shared" ref="AD76" si="124">F76/F75-1</f>
        <v>-0.16889155915080578</v>
      </c>
    </row>
    <row r="77" spans="1:30">
      <c r="A77" s="26">
        <v>44439</v>
      </c>
      <c r="B77" s="101">
        <v>146.09225000000001</v>
      </c>
      <c r="C77" s="101">
        <v>20.06325</v>
      </c>
      <c r="D77" s="101">
        <v>2.4210000000000003</v>
      </c>
      <c r="E77" s="101">
        <v>410.53999999999996</v>
      </c>
      <c r="F77" s="101">
        <v>579.11649999999997</v>
      </c>
      <c r="G77" s="102"/>
      <c r="H77" s="101">
        <v>68.391999999999996</v>
      </c>
      <c r="I77" s="101">
        <v>52.294749999999993</v>
      </c>
      <c r="J77" s="101">
        <v>103.12350000000001</v>
      </c>
      <c r="K77" s="101">
        <v>39.4285</v>
      </c>
      <c r="L77" s="101">
        <v>88.971499999999992</v>
      </c>
      <c r="M77" s="101">
        <v>58.329750000000004</v>
      </c>
      <c r="N77" s="101"/>
      <c r="O77" s="101">
        <v>2.7710000000000004</v>
      </c>
      <c r="P77" s="101">
        <v>7.9087500000000004</v>
      </c>
      <c r="Q77" s="101">
        <v>7.4719999999999995</v>
      </c>
      <c r="R77" s="101">
        <v>1.9115000000000002</v>
      </c>
      <c r="T77" s="80">
        <f t="shared" ref="T77:T78" si="125">B77/B65-1</f>
        <v>-7.9796171282889516E-2</v>
      </c>
      <c r="U77" s="80">
        <f t="shared" ref="U77:U78" si="126">C77/C65-1</f>
        <v>-2.6469339479589959E-2</v>
      </c>
      <c r="V77" s="80">
        <f t="shared" ref="V77:V78" si="127">D77/D65-1</f>
        <v>-9.1130924448615702E-2</v>
      </c>
      <c r="W77" s="80">
        <f t="shared" ref="W77:W78" si="128">E77/E65-1</f>
        <v>0.22575781325809308</v>
      </c>
      <c r="X77" s="80">
        <f t="shared" ref="X77:X78" si="129">F77/F65-1</f>
        <v>0.12023301575603185</v>
      </c>
      <c r="Z77" s="80">
        <f t="shared" ref="Z77:Z78" si="130">B77/B76-1</f>
        <v>2.7218154811605277E-2</v>
      </c>
      <c r="AA77" s="80">
        <f t="shared" ref="AA77:AA78" si="131">C77/C76-1</f>
        <v>-1.3533446419352613E-2</v>
      </c>
      <c r="AB77" s="80">
        <f t="shared" ref="AB77:AB78" si="132">D77/D76-1</f>
        <v>-0.30892742453436095</v>
      </c>
      <c r="AC77" s="80">
        <f t="shared" ref="AC77:AC78" si="133">E77/E76-1</f>
        <v>8.8289305650268934E-2</v>
      </c>
      <c r="AD77" s="80">
        <f t="shared" ref="AD77:AD78" si="134">F77/F76-1</f>
        <v>6.5929378438782882E-2</v>
      </c>
    </row>
    <row r="78" spans="1:30">
      <c r="A78" s="26">
        <v>44469</v>
      </c>
      <c r="B78" s="101">
        <v>154.06900000000002</v>
      </c>
      <c r="C78" s="101">
        <v>16.302999999999997</v>
      </c>
      <c r="D78" s="101">
        <v>2.3902000000000001</v>
      </c>
      <c r="E78" s="101">
        <v>409.30079999999998</v>
      </c>
      <c r="F78" s="101">
        <v>582.06299999999999</v>
      </c>
      <c r="G78" s="102"/>
      <c r="H78" s="101">
        <v>64.064999999999998</v>
      </c>
      <c r="I78" s="101">
        <v>54.463800000000006</v>
      </c>
      <c r="J78" s="101">
        <v>112.61859999999999</v>
      </c>
      <c r="K78" s="101">
        <v>42.289000000000001</v>
      </c>
      <c r="L78" s="101">
        <v>79.558400000000006</v>
      </c>
      <c r="M78" s="101">
        <v>56.305999999999997</v>
      </c>
      <c r="N78" s="101"/>
      <c r="O78" s="101">
        <v>2.1558000000000002</v>
      </c>
      <c r="P78" s="101">
        <v>6.9265999999999988</v>
      </c>
      <c r="Q78" s="101">
        <v>5.8495999999999997</v>
      </c>
      <c r="R78" s="101">
        <v>1.371</v>
      </c>
      <c r="T78" s="80">
        <f t="shared" si="125"/>
        <v>-9.6623824377887635E-2</v>
      </c>
      <c r="U78" s="80">
        <f t="shared" si="126"/>
        <v>-5.7423017772690099E-2</v>
      </c>
      <c r="V78" s="80">
        <f t="shared" si="127"/>
        <v>-5.1808949539828508E-2</v>
      </c>
      <c r="W78" s="80">
        <f t="shared" si="128"/>
        <v>0.12383525535420081</v>
      </c>
      <c r="X78" s="80">
        <f t="shared" si="129"/>
        <v>4.9584809715722988E-2</v>
      </c>
      <c r="Z78" s="80">
        <f t="shared" si="130"/>
        <v>5.460077451062606E-2</v>
      </c>
      <c r="AA78" s="80">
        <f t="shared" si="131"/>
        <v>-0.18741978493015854</v>
      </c>
      <c r="AB78" s="80">
        <f t="shared" si="132"/>
        <v>-1.2722015695993405E-2</v>
      </c>
      <c r="AC78" s="80">
        <f t="shared" si="133"/>
        <v>-3.0184634871145422E-3</v>
      </c>
      <c r="AD78" s="80">
        <f t="shared" si="134"/>
        <v>5.087922723666205E-3</v>
      </c>
    </row>
    <row r="79" spans="1:30">
      <c r="A79" s="26">
        <v>44500</v>
      </c>
      <c r="B79" s="101">
        <v>169.13750000000002</v>
      </c>
      <c r="C79" s="101">
        <v>23.29975</v>
      </c>
      <c r="D79" s="101">
        <v>4.3535000000000004</v>
      </c>
      <c r="E79" s="101">
        <v>467.5985</v>
      </c>
      <c r="F79" s="101">
        <v>664.38924999999995</v>
      </c>
      <c r="G79" s="102"/>
      <c r="H79" s="101">
        <v>90.839750000000009</v>
      </c>
      <c r="I79" s="101">
        <v>80.648250000000004</v>
      </c>
      <c r="J79" s="101">
        <v>124.42699999999999</v>
      </c>
      <c r="K79" s="101">
        <v>31.5595</v>
      </c>
      <c r="L79" s="101">
        <v>85.746750000000006</v>
      </c>
      <c r="M79" s="101">
        <v>54.377249999999997</v>
      </c>
      <c r="N79" s="101"/>
      <c r="O79" s="101">
        <v>3.2497499999999997</v>
      </c>
      <c r="P79" s="101">
        <v>12.442</v>
      </c>
      <c r="Q79" s="101">
        <v>6.1579999999999995</v>
      </c>
      <c r="R79" s="101">
        <v>1.4500000000000002</v>
      </c>
      <c r="T79" s="80">
        <f t="shared" ref="T79" si="135">B79/B67-1</f>
        <v>2.3045167924271803E-2</v>
      </c>
      <c r="U79" s="80">
        <f t="shared" ref="U79" si="136">C79/C67-1</f>
        <v>0.30104419688974526</v>
      </c>
      <c r="V79" s="80">
        <f t="shared" ref="V79" si="137">D79/D67-1</f>
        <v>0.77476559315124338</v>
      </c>
      <c r="W79" s="80">
        <f t="shared" ref="W79" si="138">E79/E67-1</f>
        <v>0.49335596581813501</v>
      </c>
      <c r="X79" s="80">
        <f t="shared" ref="X79" si="139">F79/F67-1</f>
        <v>0.33195321047717252</v>
      </c>
      <c r="Z79" s="80">
        <f t="shared" ref="Z79" si="140">B79/B78-1</f>
        <v>9.7803581512179605E-2</v>
      </c>
      <c r="AA79" s="80">
        <f t="shared" ref="AA79" si="141">C79/C78-1</f>
        <v>0.42916947801018246</v>
      </c>
      <c r="AB79" s="80">
        <f t="shared" ref="AB79" si="142">D79/D78-1</f>
        <v>0.82139569910467758</v>
      </c>
      <c r="AC79" s="80">
        <f t="shared" ref="AC79" si="143">E79/E78-1</f>
        <v>0.14243241156626141</v>
      </c>
      <c r="AD79" s="80">
        <f t="shared" ref="AD79" si="144">F79/F78-1</f>
        <v>0.14143872742297647</v>
      </c>
    </row>
    <row r="80" spans="1:30">
      <c r="A80" s="26">
        <v>44530</v>
      </c>
      <c r="B80" s="101"/>
      <c r="C80" s="101"/>
      <c r="D80" s="101"/>
      <c r="E80" s="101"/>
      <c r="F80" s="101"/>
      <c r="G80" s="102"/>
      <c r="H80" s="101"/>
      <c r="I80" s="101"/>
      <c r="J80" s="101"/>
      <c r="K80" s="101"/>
      <c r="L80" s="101"/>
      <c r="M80" s="101"/>
      <c r="N80" s="101"/>
      <c r="O80" s="101"/>
      <c r="P80" s="101"/>
      <c r="Q80" s="101"/>
      <c r="R80" s="101"/>
      <c r="T80" s="80"/>
      <c r="U80" s="80"/>
      <c r="V80" s="80"/>
      <c r="W80" s="80"/>
      <c r="X80" s="80"/>
      <c r="Z80" s="80"/>
      <c r="AA80" s="80"/>
      <c r="AB80" s="80"/>
      <c r="AC80" s="80"/>
      <c r="AD80" s="80"/>
    </row>
    <row r="81" spans="1:30">
      <c r="A81" s="26">
        <v>44561</v>
      </c>
      <c r="B81" s="101"/>
      <c r="C81" s="101"/>
      <c r="D81" s="101"/>
      <c r="E81" s="101"/>
      <c r="F81" s="101"/>
      <c r="G81" s="102"/>
      <c r="H81" s="101"/>
      <c r="I81" s="101"/>
      <c r="J81" s="101"/>
      <c r="K81" s="101"/>
      <c r="L81" s="101"/>
      <c r="M81" s="101"/>
      <c r="N81" s="101"/>
      <c r="O81" s="101"/>
      <c r="P81" s="101"/>
      <c r="Q81" s="101"/>
      <c r="R81" s="101"/>
      <c r="T81" s="80"/>
      <c r="U81" s="80"/>
      <c r="V81" s="80"/>
      <c r="W81" s="80"/>
      <c r="X81" s="80"/>
      <c r="Z81" s="80"/>
      <c r="AA81" s="80"/>
      <c r="AB81" s="80"/>
      <c r="AC81" s="80"/>
      <c r="AD81" s="80"/>
    </row>
    <row r="82" spans="1:30">
      <c r="B82" s="33"/>
    </row>
    <row r="83" spans="1:30">
      <c r="B83" s="33"/>
    </row>
    <row r="84" spans="1:30">
      <c r="B84" s="33"/>
    </row>
    <row r="85" spans="1:30">
      <c r="B85" s="33"/>
    </row>
    <row r="86" spans="1:30">
      <c r="B86" s="33"/>
    </row>
    <row r="87" spans="1:30">
      <c r="B87" s="33"/>
    </row>
    <row r="88" spans="1:30">
      <c r="B88" s="33"/>
    </row>
    <row r="89" spans="1:30">
      <c r="B89" s="33"/>
    </row>
    <row r="90" spans="1:30">
      <c r="B90" s="33"/>
    </row>
    <row r="91" spans="1:30">
      <c r="B91" s="33"/>
    </row>
    <row r="92" spans="1:30">
      <c r="B92" s="33"/>
    </row>
    <row r="93" spans="1:30">
      <c r="B93" s="33"/>
    </row>
    <row r="94" spans="1:30">
      <c r="B94" s="33"/>
    </row>
    <row r="95" spans="1:30">
      <c r="B95" s="33"/>
    </row>
    <row r="96" spans="1:30">
      <c r="B96" s="33"/>
    </row>
    <row r="97" spans="2:2">
      <c r="B97" s="33"/>
    </row>
    <row r="98" spans="2:2">
      <c r="B98" s="33"/>
    </row>
    <row r="99" spans="2:2">
      <c r="B99" s="33"/>
    </row>
    <row r="100" spans="2:2">
      <c r="B100" s="33"/>
    </row>
    <row r="101" spans="2:2">
      <c r="B101" s="33"/>
    </row>
    <row r="102" spans="2:2">
      <c r="B102" s="33"/>
    </row>
    <row r="103" spans="2:2">
      <c r="B103" s="33"/>
    </row>
    <row r="104" spans="2:2">
      <c r="B104" s="33"/>
    </row>
    <row r="105" spans="2:2">
      <c r="B105" s="33"/>
    </row>
    <row r="106" spans="2:2">
      <c r="B106" s="33"/>
    </row>
    <row r="107" spans="2:2">
      <c r="B107" s="33"/>
    </row>
    <row r="108" spans="2:2">
      <c r="B108" s="33"/>
    </row>
    <row r="109" spans="2:2">
      <c r="B109" s="33"/>
    </row>
    <row r="110" spans="2:2">
      <c r="B110" s="33"/>
    </row>
    <row r="111" spans="2:2">
      <c r="B111" s="33"/>
    </row>
    <row r="112" spans="2:2">
      <c r="B112" s="33"/>
    </row>
    <row r="113" spans="2:2">
      <c r="B113" s="33"/>
    </row>
    <row r="114" spans="2:2">
      <c r="B114" s="33"/>
    </row>
    <row r="115" spans="2:2">
      <c r="B115" s="33"/>
    </row>
    <row r="116" spans="2:2">
      <c r="B116" s="33"/>
    </row>
    <row r="117" spans="2:2">
      <c r="B117" s="33"/>
    </row>
    <row r="118" spans="2:2">
      <c r="B118" s="33"/>
    </row>
    <row r="119" spans="2:2">
      <c r="B119" s="33"/>
    </row>
    <row r="120" spans="2:2">
      <c r="B120" s="33"/>
    </row>
    <row r="121" spans="2:2">
      <c r="B121" s="33"/>
    </row>
    <row r="122" spans="2:2">
      <c r="B122" s="33"/>
    </row>
    <row r="123" spans="2:2">
      <c r="B123" s="33"/>
    </row>
    <row r="124" spans="2:2">
      <c r="B124" s="33"/>
    </row>
    <row r="125" spans="2:2">
      <c r="B125" s="33"/>
    </row>
    <row r="126" spans="2:2">
      <c r="B126" s="33"/>
    </row>
    <row r="127" spans="2:2">
      <c r="B127" s="33"/>
    </row>
    <row r="128" spans="2:2">
      <c r="B128" s="33"/>
    </row>
    <row r="129" spans="2:2">
      <c r="B129" s="33"/>
    </row>
    <row r="130" spans="2:2">
      <c r="B130" s="33"/>
    </row>
    <row r="131" spans="2:2">
      <c r="B131" s="33"/>
    </row>
    <row r="132" spans="2:2">
      <c r="B132" s="33"/>
    </row>
    <row r="133" spans="2:2">
      <c r="B133" s="33"/>
    </row>
    <row r="134" spans="2:2">
      <c r="B134" s="33"/>
    </row>
    <row r="135" spans="2:2">
      <c r="B135" s="33"/>
    </row>
    <row r="136" spans="2:2">
      <c r="B136" s="33"/>
    </row>
    <row r="137" spans="2:2">
      <c r="B137" s="33"/>
    </row>
    <row r="138" spans="2:2">
      <c r="B138" s="33"/>
    </row>
    <row r="139" spans="2:2">
      <c r="B139" s="33"/>
    </row>
    <row r="140" spans="2:2">
      <c r="B140" s="33"/>
    </row>
    <row r="141" spans="2:2">
      <c r="B141" s="33"/>
    </row>
    <row r="142" spans="2:2">
      <c r="B142" s="33"/>
    </row>
    <row r="143" spans="2:2">
      <c r="B143" s="33"/>
    </row>
    <row r="144" spans="2:2">
      <c r="B144" s="33"/>
    </row>
    <row r="145" spans="2:2">
      <c r="B145" s="33"/>
    </row>
    <row r="146" spans="2:2">
      <c r="B146" s="33"/>
    </row>
    <row r="147" spans="2:2">
      <c r="B147" s="33"/>
    </row>
    <row r="148" spans="2:2">
      <c r="B148" s="33"/>
    </row>
    <row r="149" spans="2:2">
      <c r="B149" s="33"/>
    </row>
    <row r="150" spans="2:2">
      <c r="B150" s="33"/>
    </row>
    <row r="151" spans="2:2">
      <c r="B151" s="33"/>
    </row>
    <row r="152" spans="2:2">
      <c r="B152" s="33"/>
    </row>
    <row r="153" spans="2:2">
      <c r="B153" s="33"/>
    </row>
    <row r="154" spans="2:2">
      <c r="B154" s="33"/>
    </row>
    <row r="155" spans="2:2">
      <c r="B155" s="33"/>
    </row>
    <row r="156" spans="2:2">
      <c r="B156" s="33"/>
    </row>
    <row r="157" spans="2:2">
      <c r="B157" s="33"/>
    </row>
    <row r="158" spans="2:2">
      <c r="B158" s="33"/>
    </row>
    <row r="159" spans="2:2">
      <c r="B159" s="33"/>
    </row>
    <row r="160" spans="2:2">
      <c r="B160" s="33"/>
    </row>
    <row r="161" spans="2:2">
      <c r="B161" s="33"/>
    </row>
    <row r="162" spans="2:2">
      <c r="B162" s="33"/>
    </row>
    <row r="163" spans="2:2">
      <c r="B163" s="33"/>
    </row>
    <row r="164" spans="2:2">
      <c r="B164" s="33"/>
    </row>
    <row r="165" spans="2:2">
      <c r="B165" s="33"/>
    </row>
    <row r="166" spans="2:2">
      <c r="B166" s="33"/>
    </row>
    <row r="167" spans="2:2">
      <c r="B167" s="33"/>
    </row>
    <row r="168" spans="2:2">
      <c r="B168" s="33"/>
    </row>
    <row r="169" spans="2:2">
      <c r="B169" s="33"/>
    </row>
    <row r="170" spans="2:2">
      <c r="B170" s="33"/>
    </row>
    <row r="171" spans="2:2">
      <c r="B171" s="33"/>
    </row>
    <row r="172" spans="2:2">
      <c r="B172" s="33"/>
    </row>
    <row r="173" spans="2:2">
      <c r="B173" s="33"/>
    </row>
    <row r="174" spans="2:2">
      <c r="B174" s="33"/>
    </row>
    <row r="175" spans="2:2">
      <c r="B175" s="33"/>
    </row>
    <row r="176" spans="2:2">
      <c r="B176" s="33"/>
    </row>
    <row r="177" spans="2:2">
      <c r="B177" s="33"/>
    </row>
    <row r="178" spans="2:2">
      <c r="B178" s="33"/>
    </row>
    <row r="179" spans="2:2">
      <c r="B179" s="33"/>
    </row>
    <row r="180" spans="2:2">
      <c r="B180" s="33"/>
    </row>
    <row r="181" spans="2:2">
      <c r="B181" s="33"/>
    </row>
    <row r="182" spans="2:2">
      <c r="B182" s="33"/>
    </row>
    <row r="183" spans="2:2">
      <c r="B183" s="33"/>
    </row>
    <row r="184" spans="2:2">
      <c r="B184" s="33"/>
    </row>
    <row r="185" spans="2:2">
      <c r="B185" s="33"/>
    </row>
    <row r="186" spans="2:2">
      <c r="B186" s="33"/>
    </row>
    <row r="187" spans="2:2">
      <c r="B187" s="33"/>
    </row>
    <row r="188" spans="2:2">
      <c r="B188" s="33"/>
    </row>
    <row r="189" spans="2:2">
      <c r="B189" s="33"/>
    </row>
    <row r="190" spans="2:2">
      <c r="B190" s="33"/>
    </row>
    <row r="191" spans="2:2">
      <c r="B191" s="33"/>
    </row>
    <row r="192" spans="2:2">
      <c r="B192" s="33"/>
    </row>
    <row r="193" spans="2:2">
      <c r="B193" s="33"/>
    </row>
    <row r="194" spans="2:2">
      <c r="B194" s="33"/>
    </row>
    <row r="195" spans="2:2">
      <c r="B195" s="33"/>
    </row>
    <row r="196" spans="2:2">
      <c r="B196" s="33"/>
    </row>
    <row r="197" spans="2:2">
      <c r="B197" s="33"/>
    </row>
    <row r="198" spans="2:2">
      <c r="B198" s="33"/>
    </row>
    <row r="199" spans="2:2">
      <c r="B199" s="33"/>
    </row>
    <row r="200" spans="2:2">
      <c r="B200" s="33"/>
    </row>
    <row r="201" spans="2:2">
      <c r="B201" s="33"/>
    </row>
    <row r="202" spans="2:2">
      <c r="B202" s="33"/>
    </row>
    <row r="203" spans="2:2">
      <c r="B203" s="33"/>
    </row>
    <row r="204" spans="2:2">
      <c r="B204" s="33"/>
    </row>
    <row r="205" spans="2:2">
      <c r="B205" s="33"/>
    </row>
    <row r="206" spans="2:2">
      <c r="B206" s="33"/>
    </row>
    <row r="207" spans="2:2">
      <c r="B207" s="33"/>
    </row>
    <row r="208" spans="2:2">
      <c r="B208" s="33"/>
    </row>
    <row r="209" spans="2:2">
      <c r="B209" s="33"/>
    </row>
    <row r="210" spans="2:2">
      <c r="B210" s="33"/>
    </row>
    <row r="211" spans="2:2">
      <c r="B211" s="33"/>
    </row>
    <row r="212" spans="2:2">
      <c r="B212" s="33"/>
    </row>
    <row r="213" spans="2:2">
      <c r="B213" s="33"/>
    </row>
    <row r="214" spans="2:2">
      <c r="B214" s="33"/>
    </row>
    <row r="215" spans="2:2">
      <c r="B215" s="33"/>
    </row>
    <row r="216" spans="2:2">
      <c r="B216" s="33"/>
    </row>
    <row r="217" spans="2:2">
      <c r="B217" s="33"/>
    </row>
    <row r="218" spans="2:2">
      <c r="B218" s="33"/>
    </row>
    <row r="219" spans="2:2">
      <c r="B219" s="33"/>
    </row>
    <row r="220" spans="2:2">
      <c r="B220" s="33"/>
    </row>
    <row r="221" spans="2:2">
      <c r="B221" s="33"/>
    </row>
    <row r="222" spans="2:2">
      <c r="B222" s="33"/>
    </row>
    <row r="223" spans="2:2">
      <c r="B223" s="33"/>
    </row>
    <row r="224" spans="2:2">
      <c r="B224" s="33"/>
    </row>
    <row r="225" spans="2:2">
      <c r="B225" s="33"/>
    </row>
    <row r="226" spans="2:2">
      <c r="B226" s="33"/>
    </row>
    <row r="227" spans="2:2">
      <c r="B227" s="33"/>
    </row>
    <row r="228" spans="2:2">
      <c r="B228" s="33"/>
    </row>
    <row r="229" spans="2:2">
      <c r="B229" s="33"/>
    </row>
    <row r="230" spans="2:2">
      <c r="B230" s="33"/>
    </row>
    <row r="231" spans="2:2">
      <c r="B231" s="33"/>
    </row>
    <row r="232" spans="2:2">
      <c r="B232" s="33"/>
    </row>
    <row r="233" spans="2:2">
      <c r="B233" s="33"/>
    </row>
    <row r="234" spans="2:2">
      <c r="B234" s="33"/>
    </row>
    <row r="235" spans="2:2">
      <c r="B235" s="33"/>
    </row>
    <row r="236" spans="2:2">
      <c r="B236" s="33"/>
    </row>
    <row r="237" spans="2:2">
      <c r="B237" s="34"/>
    </row>
    <row r="238" spans="2:2">
      <c r="B238" s="35"/>
    </row>
    <row r="239" spans="2:2">
      <c r="B239" s="35"/>
    </row>
    <row r="240" spans="2:2">
      <c r="B240" s="34"/>
    </row>
    <row r="241" spans="2:2">
      <c r="B241" s="34"/>
    </row>
    <row r="242" spans="2:2">
      <c r="B242" s="34"/>
    </row>
    <row r="243" spans="2:2">
      <c r="B243" s="34"/>
    </row>
    <row r="244" spans="2:2">
      <c r="B244" s="34"/>
    </row>
    <row r="245" spans="2:2">
      <c r="B245" s="34"/>
    </row>
    <row r="246" spans="2:2">
      <c r="B246" s="34"/>
    </row>
    <row r="247" spans="2:2">
      <c r="B247" s="34"/>
    </row>
    <row r="248" spans="2:2">
      <c r="B248" s="34"/>
    </row>
    <row r="249" spans="2:2">
      <c r="B249" s="34"/>
    </row>
    <row r="250" spans="2:2">
      <c r="B250" s="34"/>
    </row>
    <row r="251" spans="2:2">
      <c r="B251" s="34"/>
    </row>
    <row r="252" spans="2:2">
      <c r="B252" s="34"/>
    </row>
    <row r="253" spans="2:2">
      <c r="B253" s="34"/>
    </row>
    <row r="254" spans="2:2">
      <c r="B254" s="34"/>
    </row>
    <row r="255" spans="2:2">
      <c r="B255" s="34"/>
    </row>
    <row r="256" spans="2:2">
      <c r="B256" s="34"/>
    </row>
    <row r="257" spans="2:2">
      <c r="B257" s="34"/>
    </row>
    <row r="258" spans="2:2">
      <c r="B258" s="34"/>
    </row>
    <row r="259" spans="2:2">
      <c r="B259" s="34"/>
    </row>
    <row r="260" spans="2:2">
      <c r="B260" s="34"/>
    </row>
    <row r="261" spans="2:2">
      <c r="B261" s="34"/>
    </row>
    <row r="262" spans="2:2">
      <c r="B262" s="34"/>
    </row>
    <row r="263" spans="2:2">
      <c r="B263" s="34"/>
    </row>
    <row r="264" spans="2:2">
      <c r="B264" s="34"/>
    </row>
    <row r="265" spans="2:2">
      <c r="B265" s="34"/>
    </row>
    <row r="266" spans="2:2">
      <c r="B266" s="34"/>
    </row>
  </sheetData>
  <mergeCells count="28">
    <mergeCell ref="K11:L11"/>
    <mergeCell ref="H15:I15"/>
    <mergeCell ref="K12:L12"/>
    <mergeCell ref="K13:L13"/>
    <mergeCell ref="K14:L14"/>
    <mergeCell ref="K15:L15"/>
    <mergeCell ref="H11:I11"/>
    <mergeCell ref="H12:I12"/>
    <mergeCell ref="H13:I13"/>
    <mergeCell ref="H14:I14"/>
    <mergeCell ref="O8:R8"/>
    <mergeCell ref="T8:X8"/>
    <mergeCell ref="Z8:AD8"/>
    <mergeCell ref="H8:M8"/>
    <mergeCell ref="K10:L10"/>
    <mergeCell ref="H10:I10"/>
    <mergeCell ref="H19:I19"/>
    <mergeCell ref="H20:I20"/>
    <mergeCell ref="H21:I21"/>
    <mergeCell ref="K18:L18"/>
    <mergeCell ref="K19:L19"/>
    <mergeCell ref="K20:L20"/>
    <mergeCell ref="K21:L21"/>
    <mergeCell ref="K16:L16"/>
    <mergeCell ref="K17:L17"/>
    <mergeCell ref="H16:I16"/>
    <mergeCell ref="H17:I17"/>
    <mergeCell ref="H18:I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98"/>
  <sheetViews>
    <sheetView workbookViewId="0">
      <pane xSplit="1" ySplit="8" topLeftCell="B57" activePane="bottomRight" state="frozen"/>
      <selection pane="topRight" activeCell="B1" sqref="B1"/>
      <selection pane="bottomLeft" activeCell="A9" sqref="A9"/>
      <selection pane="bottomRight" activeCell="B88" sqref="B88"/>
    </sheetView>
  </sheetViews>
  <sheetFormatPr defaultRowHeight="12"/>
  <cols>
    <col min="1" max="1" width="8.7109375" style="27" customWidth="1"/>
    <col min="2" max="7" width="8.7109375" style="21" customWidth="1"/>
    <col min="8" max="8" width="2.7109375" style="21" customWidth="1"/>
    <col min="9" max="14" width="8.7109375" style="21" customWidth="1"/>
    <col min="15" max="15" width="1.7109375" style="21" customWidth="1"/>
    <col min="16" max="21" width="8.7109375" style="21" customWidth="1"/>
    <col min="22" max="22" width="2.7109375" style="21" customWidth="1"/>
    <col min="23" max="16384" width="9.140625" style="21"/>
  </cols>
  <sheetData>
    <row r="1" spans="1:21" s="84" customFormat="1" ht="12.75">
      <c r="A1" s="18" t="s">
        <v>42</v>
      </c>
      <c r="B1" s="103" t="s">
        <v>59</v>
      </c>
    </row>
    <row r="2" spans="1:21" s="84" customFormat="1" ht="12.75">
      <c r="A2" s="18" t="s">
        <v>43</v>
      </c>
      <c r="B2" s="103" t="s">
        <v>77</v>
      </c>
    </row>
    <row r="3" spans="1:21" s="84" customFormat="1" ht="12.75">
      <c r="A3" s="18" t="s">
        <v>44</v>
      </c>
      <c r="B3" s="103" t="s">
        <v>62</v>
      </c>
    </row>
    <row r="4" spans="1:21" s="41" customFormat="1" ht="11.25">
      <c r="A4" s="19" t="s">
        <v>45</v>
      </c>
      <c r="B4" s="98" t="s">
        <v>120</v>
      </c>
    </row>
    <row r="5" spans="1:21" s="41" customFormat="1" ht="11.25">
      <c r="A5" s="20" t="s">
        <v>46</v>
      </c>
      <c r="B5" s="98" t="s">
        <v>13</v>
      </c>
    </row>
    <row r="6" spans="1:21">
      <c r="A6" s="21"/>
    </row>
    <row r="7" spans="1:21">
      <c r="A7" s="22"/>
      <c r="I7" s="138" t="s">
        <v>64</v>
      </c>
      <c r="J7" s="138"/>
      <c r="K7" s="138"/>
      <c r="L7" s="138"/>
      <c r="M7" s="138"/>
      <c r="N7" s="138"/>
      <c r="P7" s="138" t="s">
        <v>121</v>
      </c>
      <c r="Q7" s="138"/>
      <c r="R7" s="138"/>
      <c r="S7" s="138"/>
      <c r="T7" s="138"/>
      <c r="U7" s="138"/>
    </row>
    <row r="8" spans="1:21" s="31" customFormat="1" ht="12.75" thickBot="1">
      <c r="A8" s="85"/>
      <c r="B8" s="75" t="s">
        <v>4</v>
      </c>
      <c r="C8" s="75" t="s">
        <v>5</v>
      </c>
      <c r="D8" s="75" t="s">
        <v>6</v>
      </c>
      <c r="E8" s="75" t="s">
        <v>14</v>
      </c>
      <c r="F8" s="75" t="s">
        <v>15</v>
      </c>
      <c r="G8" s="75" t="s">
        <v>7</v>
      </c>
      <c r="I8" s="79" t="s">
        <v>4</v>
      </c>
      <c r="J8" s="79" t="s">
        <v>5</v>
      </c>
      <c r="K8" s="79" t="s">
        <v>6</v>
      </c>
      <c r="L8" s="79" t="s">
        <v>14</v>
      </c>
      <c r="M8" s="79" t="s">
        <v>15</v>
      </c>
      <c r="N8" s="79" t="s">
        <v>7</v>
      </c>
      <c r="P8" s="79" t="s">
        <v>4</v>
      </c>
      <c r="Q8" s="79" t="s">
        <v>5</v>
      </c>
      <c r="R8" s="79" t="s">
        <v>6</v>
      </c>
      <c r="S8" s="79" t="s">
        <v>14</v>
      </c>
      <c r="T8" s="79" t="s">
        <v>15</v>
      </c>
      <c r="U8" s="79" t="s">
        <v>7</v>
      </c>
    </row>
    <row r="9" spans="1:21" ht="12.75" thickTop="1">
      <c r="A9" s="24">
        <v>1990</v>
      </c>
      <c r="B9" s="111">
        <v>527.41499999999996</v>
      </c>
      <c r="C9" s="111">
        <v>1265.2149999999999</v>
      </c>
      <c r="D9" s="111">
        <v>388.17</v>
      </c>
      <c r="E9" s="111"/>
      <c r="F9" s="111"/>
      <c r="G9" s="112">
        <v>2180.7999999999997</v>
      </c>
      <c r="I9" s="77" t="s">
        <v>63</v>
      </c>
      <c r="J9" s="77" t="s">
        <v>63</v>
      </c>
      <c r="K9" s="77" t="s">
        <v>63</v>
      </c>
      <c r="L9" s="77" t="s">
        <v>63</v>
      </c>
      <c r="M9" s="77" t="s">
        <v>63</v>
      </c>
      <c r="N9" s="77" t="s">
        <v>63</v>
      </c>
      <c r="P9" s="77" t="s">
        <v>63</v>
      </c>
      <c r="Q9" s="77" t="s">
        <v>63</v>
      </c>
      <c r="R9" s="77" t="s">
        <v>63</v>
      </c>
      <c r="S9" s="77" t="s">
        <v>63</v>
      </c>
      <c r="T9" s="77" t="s">
        <v>63</v>
      </c>
      <c r="U9" s="77" t="s">
        <v>63</v>
      </c>
    </row>
    <row r="10" spans="1:21">
      <c r="A10" s="24">
        <v>1991</v>
      </c>
      <c r="B10" s="111">
        <v>590.38900000000001</v>
      </c>
      <c r="C10" s="111">
        <v>1430.7840000000001</v>
      </c>
      <c r="D10" s="111">
        <v>435.47300000000001</v>
      </c>
      <c r="E10" s="111"/>
      <c r="F10" s="111"/>
      <c r="G10" s="112">
        <v>2456.6460000000002</v>
      </c>
      <c r="I10" s="80">
        <f t="shared" ref="I10:I16" si="0">B10/B9-1</f>
        <v>0.11940123053003804</v>
      </c>
      <c r="J10" s="80">
        <f t="shared" ref="J10:J16" si="1">C10/C9-1</f>
        <v>0.13086234355425774</v>
      </c>
      <c r="K10" s="80">
        <f t="shared" ref="K10:K16" si="2">D10/D9-1</f>
        <v>0.12186155550403166</v>
      </c>
      <c r="L10" s="77" t="s">
        <v>63</v>
      </c>
      <c r="M10" s="77" t="s">
        <v>63</v>
      </c>
      <c r="N10" s="80">
        <f t="shared" ref="N10:N16" si="3">G10/G9-1</f>
        <v>0.12648844460748365</v>
      </c>
      <c r="P10" s="77" t="s">
        <v>63</v>
      </c>
      <c r="Q10" s="77" t="s">
        <v>63</v>
      </c>
      <c r="R10" s="77" t="s">
        <v>63</v>
      </c>
      <c r="S10" s="77" t="s">
        <v>63</v>
      </c>
      <c r="T10" s="77" t="s">
        <v>63</v>
      </c>
      <c r="U10" s="77" t="s">
        <v>63</v>
      </c>
    </row>
    <row r="11" spans="1:21">
      <c r="A11" s="24">
        <v>1992</v>
      </c>
      <c r="B11" s="111">
        <v>657.66099999999994</v>
      </c>
      <c r="C11" s="111">
        <v>1608.9290000000001</v>
      </c>
      <c r="D11" s="111">
        <v>472.524</v>
      </c>
      <c r="E11" s="111"/>
      <c r="F11" s="111"/>
      <c r="G11" s="112">
        <v>2739.114</v>
      </c>
      <c r="I11" s="80">
        <f t="shared" si="0"/>
        <v>0.11394521239386224</v>
      </c>
      <c r="J11" s="80">
        <f t="shared" si="1"/>
        <v>0.12450866098586499</v>
      </c>
      <c r="K11" s="80">
        <f t="shared" si="2"/>
        <v>8.5082197977830898E-2</v>
      </c>
      <c r="L11" s="77" t="s">
        <v>63</v>
      </c>
      <c r="M11" s="77" t="s">
        <v>63</v>
      </c>
      <c r="N11" s="80">
        <f t="shared" si="3"/>
        <v>0.11498115723632951</v>
      </c>
      <c r="P11" s="77" t="s">
        <v>63</v>
      </c>
      <c r="Q11" s="77" t="s">
        <v>63</v>
      </c>
      <c r="R11" s="77" t="s">
        <v>63</v>
      </c>
      <c r="S11" s="77" t="s">
        <v>63</v>
      </c>
      <c r="T11" s="77" t="s">
        <v>63</v>
      </c>
      <c r="U11" s="77" t="s">
        <v>63</v>
      </c>
    </row>
    <row r="12" spans="1:21">
      <c r="A12" s="24">
        <v>1993</v>
      </c>
      <c r="B12" s="111">
        <v>714.63099999999997</v>
      </c>
      <c r="C12" s="111">
        <v>1763.989</v>
      </c>
      <c r="D12" s="111">
        <v>495.85500000000002</v>
      </c>
      <c r="E12" s="111"/>
      <c r="F12" s="111"/>
      <c r="G12" s="112">
        <v>2974.4749999999999</v>
      </c>
      <c r="I12" s="80">
        <f t="shared" si="0"/>
        <v>8.6625176192597797E-2</v>
      </c>
      <c r="J12" s="80">
        <f t="shared" si="1"/>
        <v>9.637466911218584E-2</v>
      </c>
      <c r="K12" s="80">
        <f t="shared" si="2"/>
        <v>4.9375269827564461E-2</v>
      </c>
      <c r="L12" s="77" t="s">
        <v>63</v>
      </c>
      <c r="M12" s="77" t="s">
        <v>63</v>
      </c>
      <c r="N12" s="80">
        <f t="shared" si="3"/>
        <v>8.5925960000204471E-2</v>
      </c>
      <c r="P12" s="77" t="s">
        <v>63</v>
      </c>
      <c r="Q12" s="77" t="s">
        <v>63</v>
      </c>
      <c r="R12" s="77" t="s">
        <v>63</v>
      </c>
      <c r="S12" s="77" t="s">
        <v>63</v>
      </c>
      <c r="T12" s="77" t="s">
        <v>63</v>
      </c>
      <c r="U12" s="77" t="s">
        <v>63</v>
      </c>
    </row>
    <row r="13" spans="1:21">
      <c r="A13" s="24">
        <v>1994</v>
      </c>
      <c r="B13" s="111">
        <v>733.75300000000004</v>
      </c>
      <c r="C13" s="111">
        <v>1866.9860000000001</v>
      </c>
      <c r="D13" s="111">
        <v>510.29599999999999</v>
      </c>
      <c r="E13" s="111"/>
      <c r="F13" s="111"/>
      <c r="G13" s="112">
        <v>3111.0349999999999</v>
      </c>
      <c r="I13" s="80">
        <f t="shared" si="0"/>
        <v>2.6757865247939217E-2</v>
      </c>
      <c r="J13" s="80">
        <f t="shared" si="1"/>
        <v>5.8388686097248899E-2</v>
      </c>
      <c r="K13" s="80">
        <f t="shared" si="2"/>
        <v>2.9123433261739828E-2</v>
      </c>
      <c r="L13" s="77" t="s">
        <v>63</v>
      </c>
      <c r="M13" s="77" t="s">
        <v>63</v>
      </c>
      <c r="N13" s="80">
        <f t="shared" si="3"/>
        <v>4.5910622883029717E-2</v>
      </c>
      <c r="P13" s="77" t="s">
        <v>63</v>
      </c>
      <c r="Q13" s="77" t="s">
        <v>63</v>
      </c>
      <c r="R13" s="77" t="s">
        <v>63</v>
      </c>
      <c r="S13" s="77" t="s">
        <v>63</v>
      </c>
      <c r="T13" s="77" t="s">
        <v>63</v>
      </c>
      <c r="U13" s="77" t="s">
        <v>63</v>
      </c>
    </row>
    <row r="14" spans="1:21">
      <c r="A14" s="24">
        <v>1995</v>
      </c>
      <c r="B14" s="111">
        <v>760.68</v>
      </c>
      <c r="C14" s="111">
        <v>2010.34</v>
      </c>
      <c r="D14" s="111">
        <v>521.15800000000002</v>
      </c>
      <c r="E14" s="111"/>
      <c r="F14" s="111"/>
      <c r="G14" s="112">
        <v>3292.1779999999999</v>
      </c>
      <c r="I14" s="80">
        <f t="shared" si="0"/>
        <v>3.669763530779413E-2</v>
      </c>
      <c r="J14" s="80">
        <f t="shared" si="1"/>
        <v>7.6783650225550559E-2</v>
      </c>
      <c r="K14" s="80">
        <f t="shared" si="2"/>
        <v>2.1285685170959745E-2</v>
      </c>
      <c r="L14" s="77" t="s">
        <v>63</v>
      </c>
      <c r="M14" s="77" t="s">
        <v>63</v>
      </c>
      <c r="N14" s="80">
        <f t="shared" si="3"/>
        <v>5.8225960170811275E-2</v>
      </c>
      <c r="P14" s="77" t="s">
        <v>63</v>
      </c>
      <c r="Q14" s="77" t="s">
        <v>63</v>
      </c>
      <c r="R14" s="77" t="s">
        <v>63</v>
      </c>
      <c r="S14" s="77" t="s">
        <v>63</v>
      </c>
      <c r="T14" s="77" t="s">
        <v>63</v>
      </c>
      <c r="U14" s="77" t="s">
        <v>63</v>
      </c>
    </row>
    <row r="15" spans="1:21">
      <c r="A15" s="24">
        <v>1996</v>
      </c>
      <c r="B15" s="111">
        <v>777.41399999999999</v>
      </c>
      <c r="C15" s="111">
        <v>2112.3150000000001</v>
      </c>
      <c r="D15" s="111">
        <v>554.96199999999999</v>
      </c>
      <c r="E15" s="111"/>
      <c r="F15" s="111"/>
      <c r="G15" s="112">
        <v>3444.6910000000003</v>
      </c>
      <c r="I15" s="80">
        <f t="shared" si="0"/>
        <v>2.1998737971288929E-2</v>
      </c>
      <c r="J15" s="80">
        <f t="shared" si="1"/>
        <v>5.0725250455146975E-2</v>
      </c>
      <c r="K15" s="80">
        <f t="shared" si="2"/>
        <v>6.4863246846445843E-2</v>
      </c>
      <c r="L15" s="77" t="s">
        <v>63</v>
      </c>
      <c r="M15" s="77" t="s">
        <v>63</v>
      </c>
      <c r="N15" s="80">
        <f t="shared" si="3"/>
        <v>4.6325866948871086E-2</v>
      </c>
      <c r="P15" s="77" t="s">
        <v>63</v>
      </c>
      <c r="Q15" s="77" t="s">
        <v>63</v>
      </c>
      <c r="R15" s="77" t="s">
        <v>63</v>
      </c>
      <c r="S15" s="77" t="s">
        <v>63</v>
      </c>
      <c r="T15" s="77" t="s">
        <v>63</v>
      </c>
      <c r="U15" s="77" t="s">
        <v>63</v>
      </c>
    </row>
    <row r="16" spans="1:21">
      <c r="A16" s="24">
        <v>1997</v>
      </c>
      <c r="B16" s="111">
        <v>715.39400000000001</v>
      </c>
      <c r="C16" s="111">
        <v>2106.049</v>
      </c>
      <c r="D16" s="111">
        <v>587.33500000000004</v>
      </c>
      <c r="E16" s="111">
        <v>33.039000000000001</v>
      </c>
      <c r="F16" s="111"/>
      <c r="G16" s="112">
        <v>3441.8170000000005</v>
      </c>
      <c r="I16" s="80">
        <f t="shared" si="0"/>
        <v>-7.9777312988960847E-2</v>
      </c>
      <c r="J16" s="80">
        <f t="shared" si="1"/>
        <v>-2.9664136267555374E-3</v>
      </c>
      <c r="K16" s="80">
        <f t="shared" si="2"/>
        <v>5.8333723750455091E-2</v>
      </c>
      <c r="L16" s="77" t="s">
        <v>63</v>
      </c>
      <c r="M16" s="77" t="s">
        <v>63</v>
      </c>
      <c r="N16" s="80">
        <f t="shared" si="3"/>
        <v>-8.3432737508237764E-4</v>
      </c>
      <c r="P16" s="77" t="s">
        <v>63</v>
      </c>
      <c r="Q16" s="77" t="s">
        <v>63</v>
      </c>
      <c r="R16" s="77" t="s">
        <v>63</v>
      </c>
      <c r="S16" s="77" t="s">
        <v>63</v>
      </c>
      <c r="T16" s="77" t="s">
        <v>63</v>
      </c>
      <c r="U16" s="77" t="s">
        <v>63</v>
      </c>
    </row>
    <row r="17" spans="1:21">
      <c r="A17" s="24">
        <v>1998</v>
      </c>
      <c r="B17" s="81">
        <v>690.98599999999999</v>
      </c>
      <c r="C17" s="81">
        <v>1960.6679999999999</v>
      </c>
      <c r="D17" s="81">
        <v>621.16600000000005</v>
      </c>
      <c r="E17" s="81">
        <v>67.637</v>
      </c>
      <c r="F17" s="81"/>
      <c r="G17" s="33">
        <v>3340.4570000000003</v>
      </c>
      <c r="I17" s="80">
        <f t="shared" ref="I17:I39" si="4">B17/B16-1</f>
        <v>-3.4118262104518626E-2</v>
      </c>
      <c r="J17" s="80">
        <f t="shared" ref="J17:J39" si="5">C17/C16-1</f>
        <v>-6.9030207749202432E-2</v>
      </c>
      <c r="K17" s="80">
        <f t="shared" ref="K17:K39" si="6">D17/D16-1</f>
        <v>5.7600858113342479E-2</v>
      </c>
      <c r="L17" s="80">
        <f t="shared" ref="L17:L39" si="7">E17/E16-1</f>
        <v>1.0471866581918339</v>
      </c>
      <c r="M17" s="77" t="s">
        <v>63</v>
      </c>
      <c r="N17" s="80">
        <f t="shared" ref="N17:N39" si="8">G17/G16-1</f>
        <v>-2.9449561089389786E-2</v>
      </c>
      <c r="P17" s="77" t="s">
        <v>63</v>
      </c>
      <c r="Q17" s="77" t="s">
        <v>63</v>
      </c>
      <c r="R17" s="77" t="s">
        <v>63</v>
      </c>
      <c r="S17" s="77" t="s">
        <v>63</v>
      </c>
      <c r="T17" s="77" t="s">
        <v>63</v>
      </c>
      <c r="U17" s="77" t="s">
        <v>63</v>
      </c>
    </row>
    <row r="18" spans="1:21">
      <c r="A18" s="24">
        <v>1999</v>
      </c>
      <c r="B18" s="81">
        <v>737.06799999999998</v>
      </c>
      <c r="C18" s="81">
        <v>1784.48</v>
      </c>
      <c r="D18" s="81">
        <v>643.69500000000005</v>
      </c>
      <c r="E18" s="81">
        <v>100.74</v>
      </c>
      <c r="F18" s="81"/>
      <c r="G18" s="33">
        <v>3265.9829999999997</v>
      </c>
      <c r="I18" s="80">
        <f t="shared" si="4"/>
        <v>6.6690207905804266E-2</v>
      </c>
      <c r="J18" s="80">
        <f t="shared" si="5"/>
        <v>-8.9861210567010796E-2</v>
      </c>
      <c r="K18" s="80">
        <f t="shared" si="6"/>
        <v>3.6268887865723576E-2</v>
      </c>
      <c r="L18" s="80">
        <f t="shared" si="7"/>
        <v>0.48942147049691731</v>
      </c>
      <c r="M18" s="77" t="s">
        <v>63</v>
      </c>
      <c r="N18" s="80">
        <f t="shared" si="8"/>
        <v>-2.2294554307988546E-2</v>
      </c>
      <c r="P18" s="77" t="s">
        <v>63</v>
      </c>
      <c r="Q18" s="77" t="s">
        <v>63</v>
      </c>
      <c r="R18" s="77" t="s">
        <v>63</v>
      </c>
      <c r="S18" s="77" t="s">
        <v>63</v>
      </c>
      <c r="T18" s="77" t="s">
        <v>63</v>
      </c>
      <c r="U18" s="77" t="s">
        <v>63</v>
      </c>
    </row>
    <row r="19" spans="1:21">
      <c r="A19" s="24">
        <v>2000</v>
      </c>
      <c r="B19" s="81">
        <v>646.85500000000002</v>
      </c>
      <c r="C19" s="81">
        <v>1557.3040000000001</v>
      </c>
      <c r="D19" s="81">
        <v>626.51199999999994</v>
      </c>
      <c r="E19" s="81">
        <v>121.215</v>
      </c>
      <c r="F19" s="81"/>
      <c r="G19" s="33">
        <v>2951.8860000000004</v>
      </c>
      <c r="I19" s="80">
        <f t="shared" si="4"/>
        <v>-0.12239440594354922</v>
      </c>
      <c r="J19" s="80">
        <f t="shared" si="5"/>
        <v>-0.12730655429032545</v>
      </c>
      <c r="K19" s="80">
        <f t="shared" si="6"/>
        <v>-2.6694319514677156E-2</v>
      </c>
      <c r="L19" s="80">
        <f t="shared" si="7"/>
        <v>0.20324597974985115</v>
      </c>
      <c r="M19" s="77" t="s">
        <v>63</v>
      </c>
      <c r="N19" s="80">
        <f t="shared" si="8"/>
        <v>-9.6172270339435095E-2</v>
      </c>
      <c r="P19" s="77" t="s">
        <v>63</v>
      </c>
      <c r="Q19" s="77" t="s">
        <v>63</v>
      </c>
      <c r="R19" s="77" t="s">
        <v>63</v>
      </c>
      <c r="S19" s="77" t="s">
        <v>63</v>
      </c>
      <c r="T19" s="77" t="s">
        <v>63</v>
      </c>
      <c r="U19" s="77" t="s">
        <v>63</v>
      </c>
    </row>
    <row r="20" spans="1:21">
      <c r="A20" s="24">
        <v>2001</v>
      </c>
      <c r="B20" s="81">
        <v>811.24599999999998</v>
      </c>
      <c r="C20" s="81">
        <v>1413.9590000000001</v>
      </c>
      <c r="D20" s="81">
        <v>602.73099999999999</v>
      </c>
      <c r="E20" s="81">
        <v>140.06399999999999</v>
      </c>
      <c r="F20" s="81"/>
      <c r="G20" s="33">
        <v>2967.9999999999995</v>
      </c>
      <c r="I20" s="80">
        <f t="shared" si="4"/>
        <v>0.254138871926475</v>
      </c>
      <c r="J20" s="80">
        <f t="shared" si="5"/>
        <v>-9.2046896431268399E-2</v>
      </c>
      <c r="K20" s="80">
        <f t="shared" si="6"/>
        <v>-3.7957772556630909E-2</v>
      </c>
      <c r="L20" s="80">
        <f t="shared" si="7"/>
        <v>0.15550055686177444</v>
      </c>
      <c r="M20" s="77" t="s">
        <v>63</v>
      </c>
      <c r="N20" s="80">
        <f t="shared" si="8"/>
        <v>5.4588828972390591E-3</v>
      </c>
      <c r="P20" s="77" t="s">
        <v>63</v>
      </c>
      <c r="Q20" s="77" t="s">
        <v>63</v>
      </c>
      <c r="R20" s="77" t="s">
        <v>63</v>
      </c>
      <c r="S20" s="77" t="s">
        <v>63</v>
      </c>
      <c r="T20" s="77" t="s">
        <v>63</v>
      </c>
      <c r="U20" s="77" t="s">
        <v>63</v>
      </c>
    </row>
    <row r="21" spans="1:21">
      <c r="A21" s="24">
        <v>2002</v>
      </c>
      <c r="B21" s="81">
        <v>888.76499999999999</v>
      </c>
      <c r="C21" s="81">
        <v>1580.886</v>
      </c>
      <c r="D21" s="81">
        <v>588.76</v>
      </c>
      <c r="E21" s="81">
        <v>146.85</v>
      </c>
      <c r="F21" s="81"/>
      <c r="G21" s="33">
        <v>3205.261</v>
      </c>
      <c r="I21" s="80">
        <f t="shared" si="4"/>
        <v>9.5555478855982035E-2</v>
      </c>
      <c r="J21" s="80">
        <f t="shared" si="5"/>
        <v>0.11805646415490112</v>
      </c>
      <c r="K21" s="80">
        <f t="shared" si="6"/>
        <v>-2.3179494666775047E-2</v>
      </c>
      <c r="L21" s="80">
        <f t="shared" si="7"/>
        <v>4.8449280328992428E-2</v>
      </c>
      <c r="M21" s="77" t="s">
        <v>63</v>
      </c>
      <c r="N21" s="80">
        <f t="shared" si="8"/>
        <v>7.9939690026954224E-2</v>
      </c>
      <c r="P21" s="77" t="s">
        <v>63</v>
      </c>
      <c r="Q21" s="77" t="s">
        <v>63</v>
      </c>
      <c r="R21" s="77" t="s">
        <v>63</v>
      </c>
      <c r="S21" s="77" t="s">
        <v>63</v>
      </c>
      <c r="T21" s="77" t="s">
        <v>63</v>
      </c>
      <c r="U21" s="77" t="s">
        <v>63</v>
      </c>
    </row>
    <row r="22" spans="1:21">
      <c r="A22" s="24">
        <v>2003</v>
      </c>
      <c r="B22" s="81">
        <v>928.79899999999998</v>
      </c>
      <c r="C22" s="81">
        <v>1905.7719999999999</v>
      </c>
      <c r="D22" s="81">
        <v>564.41800000000001</v>
      </c>
      <c r="E22" s="81">
        <v>176.19300000000001</v>
      </c>
      <c r="F22" s="81"/>
      <c r="G22" s="33">
        <v>3575.1820000000002</v>
      </c>
      <c r="I22" s="80">
        <f t="shared" si="4"/>
        <v>4.5044528081101376E-2</v>
      </c>
      <c r="J22" s="80">
        <f t="shared" si="5"/>
        <v>0.20550880961688578</v>
      </c>
      <c r="K22" s="80">
        <f t="shared" si="6"/>
        <v>-4.1344520687546682E-2</v>
      </c>
      <c r="L22" s="80">
        <f t="shared" si="7"/>
        <v>0.19981613891726258</v>
      </c>
      <c r="M22" s="77" t="s">
        <v>63</v>
      </c>
      <c r="N22" s="80">
        <f t="shared" si="8"/>
        <v>0.11541057030925095</v>
      </c>
      <c r="P22" s="77" t="s">
        <v>63</v>
      </c>
      <c r="Q22" s="77" t="s">
        <v>63</v>
      </c>
      <c r="R22" s="77" t="s">
        <v>63</v>
      </c>
      <c r="S22" s="77" t="s">
        <v>63</v>
      </c>
      <c r="T22" s="77" t="s">
        <v>63</v>
      </c>
      <c r="U22" s="77" t="s">
        <v>63</v>
      </c>
    </row>
    <row r="23" spans="1:21">
      <c r="A23" s="24">
        <v>2004</v>
      </c>
      <c r="B23" s="33">
        <v>1003.172</v>
      </c>
      <c r="C23" s="33">
        <v>2157.1210000000001</v>
      </c>
      <c r="D23" s="33">
        <v>539.54700000000003</v>
      </c>
      <c r="E23" s="33">
        <v>245.941</v>
      </c>
      <c r="F23" s="81"/>
      <c r="G23" s="33">
        <v>3945.7809999999999</v>
      </c>
      <c r="I23" s="80">
        <f t="shared" si="4"/>
        <v>8.0074375618406135E-2</v>
      </c>
      <c r="J23" s="80">
        <f t="shared" si="5"/>
        <v>0.13188828464265412</v>
      </c>
      <c r="K23" s="80">
        <f t="shared" si="6"/>
        <v>-4.4064859731617334E-2</v>
      </c>
      <c r="L23" s="80">
        <f t="shared" si="7"/>
        <v>0.39586135658056776</v>
      </c>
      <c r="M23" s="77" t="s">
        <v>63</v>
      </c>
      <c r="N23" s="80">
        <f t="shared" si="8"/>
        <v>0.10365877876986396</v>
      </c>
      <c r="P23" s="77" t="s">
        <v>63</v>
      </c>
      <c r="Q23" s="77" t="s">
        <v>63</v>
      </c>
      <c r="R23" s="77" t="s">
        <v>63</v>
      </c>
      <c r="S23" s="77" t="s">
        <v>63</v>
      </c>
      <c r="T23" s="77" t="s">
        <v>63</v>
      </c>
      <c r="U23" s="77" t="s">
        <v>63</v>
      </c>
    </row>
    <row r="24" spans="1:21">
      <c r="A24" s="24">
        <v>2005</v>
      </c>
      <c r="B24" s="33">
        <v>963.86699999999996</v>
      </c>
      <c r="C24" s="33">
        <v>2360.7930000000001</v>
      </c>
      <c r="D24" s="33">
        <v>516.62099999999998</v>
      </c>
      <c r="E24" s="33">
        <v>328.678</v>
      </c>
      <c r="F24" s="81"/>
      <c r="G24" s="33">
        <v>4169.9589999999998</v>
      </c>
      <c r="I24" s="80">
        <f t="shared" si="4"/>
        <v>-3.9180718760093103E-2</v>
      </c>
      <c r="J24" s="80">
        <f t="shared" si="5"/>
        <v>9.441844013386369E-2</v>
      </c>
      <c r="K24" s="80">
        <f t="shared" si="6"/>
        <v>-4.2491200951909724E-2</v>
      </c>
      <c r="L24" s="80">
        <f t="shared" si="7"/>
        <v>0.33640995198035295</v>
      </c>
      <c r="M24" s="77" t="s">
        <v>63</v>
      </c>
      <c r="N24" s="80">
        <f t="shared" si="8"/>
        <v>5.68146078051468E-2</v>
      </c>
      <c r="P24" s="77" t="s">
        <v>63</v>
      </c>
      <c r="Q24" s="77" t="s">
        <v>63</v>
      </c>
      <c r="R24" s="77" t="s">
        <v>63</v>
      </c>
      <c r="S24" s="77" t="s">
        <v>63</v>
      </c>
      <c r="T24" s="77" t="s">
        <v>63</v>
      </c>
      <c r="U24" s="77" t="s">
        <v>63</v>
      </c>
    </row>
    <row r="25" spans="1:21">
      <c r="A25" s="24">
        <v>2006</v>
      </c>
      <c r="B25" s="33">
        <v>944.22400000000005</v>
      </c>
      <c r="C25" s="33">
        <v>2441.86</v>
      </c>
      <c r="D25" s="33">
        <v>530.68200000000002</v>
      </c>
      <c r="E25" s="33">
        <v>411.19299999999998</v>
      </c>
      <c r="F25" s="81"/>
      <c r="G25" s="33">
        <v>4327.9590000000007</v>
      </c>
      <c r="I25" s="80">
        <f t="shared" si="4"/>
        <v>-2.037936769284554E-2</v>
      </c>
      <c r="J25" s="80">
        <f t="shared" si="5"/>
        <v>3.4338885281343989E-2</v>
      </c>
      <c r="K25" s="80">
        <f t="shared" si="6"/>
        <v>2.7217244362888859E-2</v>
      </c>
      <c r="L25" s="80">
        <f t="shared" si="7"/>
        <v>0.25105118079092614</v>
      </c>
      <c r="M25" s="77" t="s">
        <v>63</v>
      </c>
      <c r="N25" s="80">
        <f t="shared" si="8"/>
        <v>3.7890060789566693E-2</v>
      </c>
      <c r="P25" s="77" t="s">
        <v>63</v>
      </c>
      <c r="Q25" s="77" t="s">
        <v>63</v>
      </c>
      <c r="R25" s="77" t="s">
        <v>63</v>
      </c>
      <c r="S25" s="77" t="s">
        <v>63</v>
      </c>
      <c r="T25" s="77" t="s">
        <v>63</v>
      </c>
      <c r="U25" s="77" t="s">
        <v>63</v>
      </c>
    </row>
    <row r="26" spans="1:21">
      <c r="A26" s="30">
        <v>2007</v>
      </c>
      <c r="B26" s="33">
        <v>1003.875</v>
      </c>
      <c r="C26" s="33">
        <v>2488.4870000000001</v>
      </c>
      <c r="D26" s="33">
        <v>558.53800000000001</v>
      </c>
      <c r="E26" s="33">
        <v>471.68599999999998</v>
      </c>
      <c r="F26" s="81"/>
      <c r="G26" s="33">
        <v>4522.5860000000002</v>
      </c>
      <c r="I26" s="80">
        <f t="shared" si="4"/>
        <v>6.3174628054359916E-2</v>
      </c>
      <c r="J26" s="80">
        <f t="shared" si="5"/>
        <v>1.9094870303784761E-2</v>
      </c>
      <c r="K26" s="80">
        <f t="shared" si="6"/>
        <v>5.2490945613380413E-2</v>
      </c>
      <c r="L26" s="80">
        <f t="shared" si="7"/>
        <v>0.14711583125199112</v>
      </c>
      <c r="M26" s="77" t="s">
        <v>63</v>
      </c>
      <c r="N26" s="80">
        <f t="shared" si="8"/>
        <v>4.4969695877433047E-2</v>
      </c>
      <c r="P26" s="77" t="s">
        <v>63</v>
      </c>
      <c r="Q26" s="77" t="s">
        <v>63</v>
      </c>
      <c r="R26" s="77" t="s">
        <v>63</v>
      </c>
      <c r="S26" s="77" t="s">
        <v>63</v>
      </c>
      <c r="T26" s="77" t="s">
        <v>63</v>
      </c>
      <c r="U26" s="77" t="s">
        <v>63</v>
      </c>
    </row>
    <row r="27" spans="1:21">
      <c r="A27" s="30">
        <v>2008</v>
      </c>
      <c r="B27" s="33">
        <v>1866.6659999999999</v>
      </c>
      <c r="C27" s="33">
        <v>2792.2060000000001</v>
      </c>
      <c r="D27" s="33">
        <v>594.64099999999996</v>
      </c>
      <c r="E27" s="33">
        <v>530.13</v>
      </c>
      <c r="F27" s="81"/>
      <c r="G27" s="33">
        <v>5783.643</v>
      </c>
      <c r="I27" s="80">
        <f t="shared" si="4"/>
        <v>0.85946059021292487</v>
      </c>
      <c r="J27" s="80">
        <f t="shared" si="5"/>
        <v>0.12204966310854748</v>
      </c>
      <c r="K27" s="80">
        <f t="shared" si="6"/>
        <v>6.4638395238998836E-2</v>
      </c>
      <c r="L27" s="80">
        <f t="shared" si="7"/>
        <v>0.12390446186658077</v>
      </c>
      <c r="M27" s="77" t="s">
        <v>63</v>
      </c>
      <c r="N27" s="80">
        <f t="shared" si="8"/>
        <v>0.27883538311930378</v>
      </c>
      <c r="P27" s="77" t="s">
        <v>63</v>
      </c>
      <c r="Q27" s="77" t="s">
        <v>63</v>
      </c>
      <c r="R27" s="77" t="s">
        <v>63</v>
      </c>
      <c r="S27" s="77" t="s">
        <v>63</v>
      </c>
      <c r="T27" s="77" t="s">
        <v>63</v>
      </c>
      <c r="U27" s="77" t="s">
        <v>63</v>
      </c>
    </row>
    <row r="28" spans="1:21">
      <c r="A28" s="30">
        <v>2009</v>
      </c>
      <c r="B28" s="33">
        <v>1793.48</v>
      </c>
      <c r="C28" s="33">
        <v>4181.1080000000002</v>
      </c>
      <c r="D28" s="33">
        <v>717.93100000000004</v>
      </c>
      <c r="E28" s="33">
        <v>568.05499999999995</v>
      </c>
      <c r="F28" s="81"/>
      <c r="G28" s="33">
        <v>7260.5740000000005</v>
      </c>
      <c r="I28" s="80">
        <f t="shared" si="4"/>
        <v>-3.9206799716714147E-2</v>
      </c>
      <c r="J28" s="80">
        <f t="shared" si="5"/>
        <v>0.49742103555396699</v>
      </c>
      <c r="K28" s="80">
        <f t="shared" si="6"/>
        <v>0.20733518206783597</v>
      </c>
      <c r="L28" s="80">
        <f t="shared" si="7"/>
        <v>7.153905645784997E-2</v>
      </c>
      <c r="M28" s="77" t="s">
        <v>63</v>
      </c>
      <c r="N28" s="80">
        <f t="shared" si="8"/>
        <v>0.25536344480459805</v>
      </c>
      <c r="P28" s="77" t="s">
        <v>63</v>
      </c>
      <c r="Q28" s="77" t="s">
        <v>63</v>
      </c>
      <c r="R28" s="77" t="s">
        <v>63</v>
      </c>
      <c r="S28" s="77" t="s">
        <v>63</v>
      </c>
      <c r="T28" s="77" t="s">
        <v>63</v>
      </c>
      <c r="U28" s="77" t="s">
        <v>63</v>
      </c>
    </row>
    <row r="29" spans="1:21">
      <c r="A29" s="30">
        <v>2010</v>
      </c>
      <c r="B29" s="33">
        <v>1772.528</v>
      </c>
      <c r="C29" s="33">
        <v>5571.7489999999998</v>
      </c>
      <c r="D29" s="33">
        <v>892.64</v>
      </c>
      <c r="E29" s="33">
        <v>616.10599999999999</v>
      </c>
      <c r="F29" s="81"/>
      <c r="G29" s="33">
        <v>8853.0229999999992</v>
      </c>
      <c r="I29" s="80">
        <f t="shared" si="4"/>
        <v>-1.1682315944420929E-2</v>
      </c>
      <c r="J29" s="80">
        <f t="shared" si="5"/>
        <v>0.33260107129497718</v>
      </c>
      <c r="K29" s="80">
        <f t="shared" si="6"/>
        <v>0.24335068411866878</v>
      </c>
      <c r="L29" s="80">
        <f t="shared" si="7"/>
        <v>8.4588640184489305E-2</v>
      </c>
      <c r="M29" s="77" t="s">
        <v>63</v>
      </c>
      <c r="N29" s="80">
        <f t="shared" si="8"/>
        <v>0.21932825145780455</v>
      </c>
      <c r="P29" s="77" t="s">
        <v>63</v>
      </c>
      <c r="Q29" s="77" t="s">
        <v>63</v>
      </c>
      <c r="R29" s="77" t="s">
        <v>63</v>
      </c>
      <c r="S29" s="77" t="s">
        <v>63</v>
      </c>
      <c r="T29" s="77" t="s">
        <v>63</v>
      </c>
      <c r="U29" s="77" t="s">
        <v>63</v>
      </c>
    </row>
    <row r="30" spans="1:21">
      <c r="A30" s="30">
        <v>2011</v>
      </c>
      <c r="B30" s="33">
        <v>1520.5170000000001</v>
      </c>
      <c r="C30" s="33">
        <v>6605.0559999999996</v>
      </c>
      <c r="D30" s="33">
        <v>1064.1120000000001</v>
      </c>
      <c r="E30" s="33">
        <v>738.755</v>
      </c>
      <c r="F30" s="81"/>
      <c r="G30" s="33">
        <v>9928.4399999999987</v>
      </c>
      <c r="I30" s="80">
        <f t="shared" si="4"/>
        <v>-0.14217603332641293</v>
      </c>
      <c r="J30" s="80">
        <f t="shared" si="5"/>
        <v>0.18545469295188988</v>
      </c>
      <c r="K30" s="80">
        <f t="shared" si="6"/>
        <v>0.1920953575909663</v>
      </c>
      <c r="L30" s="80">
        <f t="shared" si="7"/>
        <v>0.19907126371111472</v>
      </c>
      <c r="M30" s="77" t="s">
        <v>63</v>
      </c>
      <c r="N30" s="80">
        <f t="shared" si="8"/>
        <v>0.12147455168703392</v>
      </c>
      <c r="P30" s="77" t="s">
        <v>63</v>
      </c>
      <c r="Q30" s="77" t="s">
        <v>63</v>
      </c>
      <c r="R30" s="77" t="s">
        <v>63</v>
      </c>
      <c r="S30" s="77" t="s">
        <v>63</v>
      </c>
      <c r="T30" s="77" t="s">
        <v>63</v>
      </c>
      <c r="U30" s="77" t="s">
        <v>63</v>
      </c>
    </row>
    <row r="31" spans="1:21">
      <c r="A31" s="30">
        <v>2012</v>
      </c>
      <c r="B31" s="33">
        <v>1628.971</v>
      </c>
      <c r="C31" s="33">
        <v>7327.1149999999998</v>
      </c>
      <c r="D31" s="33">
        <v>1240.1610000000001</v>
      </c>
      <c r="E31" s="33">
        <v>849.84400000000005</v>
      </c>
      <c r="F31" s="81"/>
      <c r="G31" s="33">
        <v>11046.091</v>
      </c>
      <c r="I31" s="80">
        <f t="shared" si="4"/>
        <v>7.1327055205564927E-2</v>
      </c>
      <c r="J31" s="80">
        <f t="shared" si="5"/>
        <v>0.10931913370605795</v>
      </c>
      <c r="K31" s="80">
        <f t="shared" si="6"/>
        <v>0.16544217150074414</v>
      </c>
      <c r="L31" s="80">
        <f t="shared" si="7"/>
        <v>0.15037326312512267</v>
      </c>
      <c r="M31" s="77" t="s">
        <v>63</v>
      </c>
      <c r="N31" s="80">
        <f t="shared" si="8"/>
        <v>0.11257065561155644</v>
      </c>
      <c r="P31" s="77" t="s">
        <v>63</v>
      </c>
      <c r="Q31" s="77" t="s">
        <v>63</v>
      </c>
      <c r="R31" s="77" t="s">
        <v>63</v>
      </c>
      <c r="S31" s="77" t="s">
        <v>63</v>
      </c>
      <c r="T31" s="77" t="s">
        <v>63</v>
      </c>
      <c r="U31" s="77" t="s">
        <v>63</v>
      </c>
    </row>
    <row r="32" spans="1:21">
      <c r="A32" s="30">
        <v>2013</v>
      </c>
      <c r="B32" s="33">
        <v>1591.952</v>
      </c>
      <c r="C32" s="33">
        <v>7881.7340000000004</v>
      </c>
      <c r="D32" s="33">
        <v>1408.153</v>
      </c>
      <c r="E32" s="33">
        <v>972.596</v>
      </c>
      <c r="F32" s="81"/>
      <c r="G32" s="33">
        <v>11854.434999999999</v>
      </c>
      <c r="I32" s="80">
        <f t="shared" si="4"/>
        <v>-2.2725389218101522E-2</v>
      </c>
      <c r="J32" s="80">
        <f t="shared" si="5"/>
        <v>7.5694048749064269E-2</v>
      </c>
      <c r="K32" s="80">
        <f t="shared" si="6"/>
        <v>0.13545983142511342</v>
      </c>
      <c r="L32" s="80">
        <f t="shared" si="7"/>
        <v>0.1444406267503211</v>
      </c>
      <c r="M32" s="77" t="s">
        <v>63</v>
      </c>
      <c r="N32" s="80">
        <f t="shared" si="8"/>
        <v>7.3179190720047416E-2</v>
      </c>
      <c r="P32" s="77" t="s">
        <v>63</v>
      </c>
      <c r="Q32" s="77" t="s">
        <v>63</v>
      </c>
      <c r="R32" s="77" t="s">
        <v>63</v>
      </c>
      <c r="S32" s="77" t="s">
        <v>63</v>
      </c>
      <c r="T32" s="77" t="s">
        <v>63</v>
      </c>
      <c r="U32" s="77" t="s">
        <v>63</v>
      </c>
    </row>
    <row r="33" spans="1:21">
      <c r="A33" s="30">
        <v>2014</v>
      </c>
      <c r="B33" s="33">
        <v>1457.885</v>
      </c>
      <c r="C33" s="33">
        <v>8229.1859999999997</v>
      </c>
      <c r="D33" s="33">
        <v>1576.1659999999999</v>
      </c>
      <c r="E33" s="33">
        <v>1077.5540000000001</v>
      </c>
      <c r="F33" s="81">
        <v>163.99100000000001</v>
      </c>
      <c r="G33" s="33">
        <v>12504.781999999999</v>
      </c>
      <c r="I33" s="80">
        <f t="shared" si="4"/>
        <v>-8.4215478858659099E-2</v>
      </c>
      <c r="J33" s="80">
        <f t="shared" si="5"/>
        <v>4.4083192860860265E-2</v>
      </c>
      <c r="K33" s="80">
        <f t="shared" si="6"/>
        <v>0.11931444949518966</v>
      </c>
      <c r="L33" s="80">
        <f t="shared" si="7"/>
        <v>0.10791531118779019</v>
      </c>
      <c r="M33" s="77" t="s">
        <v>63</v>
      </c>
      <c r="N33" s="80">
        <f t="shared" si="8"/>
        <v>5.4861070983138305E-2</v>
      </c>
      <c r="P33" s="77" t="s">
        <v>63</v>
      </c>
      <c r="Q33" s="77" t="s">
        <v>63</v>
      </c>
      <c r="R33" s="77" t="s">
        <v>63</v>
      </c>
      <c r="S33" s="77" t="s">
        <v>63</v>
      </c>
      <c r="T33" s="77" t="s">
        <v>63</v>
      </c>
      <c r="U33" s="77" t="s">
        <v>63</v>
      </c>
    </row>
    <row r="34" spans="1:21">
      <c r="A34" s="30">
        <v>2015</v>
      </c>
      <c r="B34" s="33">
        <v>1513.9570000000001</v>
      </c>
      <c r="C34" s="33">
        <v>8456.8310000000001</v>
      </c>
      <c r="D34" s="33">
        <v>1724.8019999999999</v>
      </c>
      <c r="E34" s="33">
        <v>1167.924</v>
      </c>
      <c r="F34" s="33">
        <v>328.041</v>
      </c>
      <c r="G34" s="33">
        <v>13191.554999999998</v>
      </c>
      <c r="I34" s="80">
        <f t="shared" si="4"/>
        <v>3.84611954989591E-2</v>
      </c>
      <c r="J34" s="80">
        <f t="shared" si="5"/>
        <v>2.7663124882582713E-2</v>
      </c>
      <c r="K34" s="80">
        <f t="shared" si="6"/>
        <v>9.430224988992264E-2</v>
      </c>
      <c r="L34" s="80">
        <f t="shared" si="7"/>
        <v>8.386586658302031E-2</v>
      </c>
      <c r="M34" s="80">
        <f>F34/F33-1</f>
        <v>1.0003597758413569</v>
      </c>
      <c r="N34" s="80">
        <f t="shared" si="8"/>
        <v>5.4920829487471234E-2</v>
      </c>
      <c r="P34" s="77" t="s">
        <v>63</v>
      </c>
      <c r="Q34" s="77" t="s">
        <v>63</v>
      </c>
      <c r="R34" s="77" t="s">
        <v>63</v>
      </c>
      <c r="S34" s="77" t="s">
        <v>63</v>
      </c>
      <c r="T34" s="77" t="s">
        <v>63</v>
      </c>
      <c r="U34" s="77" t="s">
        <v>63</v>
      </c>
    </row>
    <row r="35" spans="1:21">
      <c r="A35" s="30">
        <v>2016</v>
      </c>
      <c r="B35" s="33">
        <v>1817.963</v>
      </c>
      <c r="C35" s="33">
        <v>8659.018</v>
      </c>
      <c r="D35" s="33">
        <v>1849.001</v>
      </c>
      <c r="E35" s="33">
        <v>1247.203</v>
      </c>
      <c r="F35" s="33">
        <v>335.05599999999998</v>
      </c>
      <c r="G35" s="33">
        <v>13908.241</v>
      </c>
      <c r="I35" s="80">
        <f t="shared" si="4"/>
        <v>0.20080226849243399</v>
      </c>
      <c r="J35" s="80">
        <f t="shared" si="5"/>
        <v>2.3908128233850245E-2</v>
      </c>
      <c r="K35" s="80">
        <f t="shared" si="6"/>
        <v>7.2007685519845266E-2</v>
      </c>
      <c r="L35" s="80">
        <f t="shared" si="7"/>
        <v>6.7880273031464267E-2</v>
      </c>
      <c r="M35" s="80">
        <f t="shared" ref="M35:M39" si="9">F35/F34-1</f>
        <v>2.1384522056694166E-2</v>
      </c>
      <c r="N35" s="80">
        <f t="shared" si="8"/>
        <v>5.4329152249299018E-2</v>
      </c>
      <c r="P35" s="77" t="s">
        <v>63</v>
      </c>
      <c r="Q35" s="77" t="s">
        <v>63</v>
      </c>
      <c r="R35" s="77" t="s">
        <v>63</v>
      </c>
      <c r="S35" s="77" t="s">
        <v>63</v>
      </c>
      <c r="T35" s="77" t="s">
        <v>63</v>
      </c>
      <c r="U35" s="77" t="s">
        <v>63</v>
      </c>
    </row>
    <row r="36" spans="1:21">
      <c r="A36" s="30">
        <v>2017</v>
      </c>
      <c r="B36" s="33">
        <v>1955.933</v>
      </c>
      <c r="C36" s="33">
        <v>8849.7440000000006</v>
      </c>
      <c r="D36" s="33">
        <v>1992.5239999999999</v>
      </c>
      <c r="E36" s="33">
        <v>1327.528</v>
      </c>
      <c r="F36" s="33">
        <v>343.05200000000002</v>
      </c>
      <c r="G36" s="33">
        <v>14468.780999999999</v>
      </c>
      <c r="I36" s="80">
        <f t="shared" si="4"/>
        <v>7.5892633678463328E-2</v>
      </c>
      <c r="J36" s="80">
        <f t="shared" si="5"/>
        <v>2.2026285197698003E-2</v>
      </c>
      <c r="K36" s="80">
        <f t="shared" si="6"/>
        <v>7.7621915834550581E-2</v>
      </c>
      <c r="L36" s="80">
        <f t="shared" si="7"/>
        <v>6.4404110637963585E-2</v>
      </c>
      <c r="M36" s="80">
        <f t="shared" si="9"/>
        <v>2.3864667398882711E-2</v>
      </c>
      <c r="N36" s="80">
        <f t="shared" si="8"/>
        <v>4.0302724118743694E-2</v>
      </c>
      <c r="P36" s="77" t="s">
        <v>63</v>
      </c>
      <c r="Q36" s="77" t="s">
        <v>63</v>
      </c>
      <c r="R36" s="77" t="s">
        <v>63</v>
      </c>
      <c r="S36" s="77" t="s">
        <v>63</v>
      </c>
      <c r="T36" s="77" t="s">
        <v>63</v>
      </c>
      <c r="U36" s="77" t="s">
        <v>63</v>
      </c>
    </row>
    <row r="37" spans="1:21">
      <c r="A37" s="30">
        <v>2018</v>
      </c>
      <c r="B37" s="33">
        <v>2339.9929999999999</v>
      </c>
      <c r="C37" s="33">
        <v>9297.0470000000005</v>
      </c>
      <c r="D37" s="33">
        <v>2174.5210000000002</v>
      </c>
      <c r="E37" s="33">
        <v>1412.5909999999999</v>
      </c>
      <c r="F37" s="33">
        <v>383.815</v>
      </c>
      <c r="G37" s="33">
        <v>15607.967000000002</v>
      </c>
      <c r="I37" s="80">
        <f t="shared" si="4"/>
        <v>0.19635641916159696</v>
      </c>
      <c r="J37" s="80">
        <f t="shared" si="5"/>
        <v>5.0544173933166903E-2</v>
      </c>
      <c r="K37" s="80">
        <f t="shared" si="6"/>
        <v>9.1339928653306313E-2</v>
      </c>
      <c r="L37" s="80">
        <f t="shared" si="7"/>
        <v>6.4076237939990621E-2</v>
      </c>
      <c r="M37" s="80">
        <f t="shared" si="9"/>
        <v>0.11882455137996573</v>
      </c>
      <c r="N37" s="80">
        <f t="shared" si="8"/>
        <v>7.8734068889424913E-2</v>
      </c>
      <c r="P37" s="77" t="s">
        <v>63</v>
      </c>
      <c r="Q37" s="77" t="s">
        <v>63</v>
      </c>
      <c r="R37" s="77" t="s">
        <v>63</v>
      </c>
      <c r="S37" s="77" t="s">
        <v>63</v>
      </c>
      <c r="T37" s="77" t="s">
        <v>63</v>
      </c>
      <c r="U37" s="77" t="s">
        <v>63</v>
      </c>
    </row>
    <row r="38" spans="1:21">
      <c r="A38" s="30">
        <v>2019</v>
      </c>
      <c r="B38" s="33">
        <v>2416.864</v>
      </c>
      <c r="C38" s="33">
        <v>9929.2309999999998</v>
      </c>
      <c r="D38" s="33">
        <v>2379.0569999999998</v>
      </c>
      <c r="E38" s="33">
        <v>1507.365</v>
      </c>
      <c r="F38" s="33">
        <v>440.81</v>
      </c>
      <c r="G38" s="33">
        <v>16673.326999999997</v>
      </c>
      <c r="I38" s="80">
        <f t="shared" si="4"/>
        <v>3.2850952972936387E-2</v>
      </c>
      <c r="J38" s="80">
        <f t="shared" si="5"/>
        <v>6.7998365502508484E-2</v>
      </c>
      <c r="K38" s="80">
        <f t="shared" si="6"/>
        <v>9.4060255109055912E-2</v>
      </c>
      <c r="L38" s="80">
        <f t="shared" si="7"/>
        <v>6.7092314760606619E-2</v>
      </c>
      <c r="M38" s="80">
        <f t="shared" si="9"/>
        <v>0.14849602021807384</v>
      </c>
      <c r="N38" s="80">
        <f t="shared" si="8"/>
        <v>6.8257448263441045E-2</v>
      </c>
      <c r="P38" s="77" t="s">
        <v>63</v>
      </c>
      <c r="Q38" s="77" t="s">
        <v>63</v>
      </c>
      <c r="R38" s="77" t="s">
        <v>63</v>
      </c>
      <c r="S38" s="77" t="s">
        <v>63</v>
      </c>
      <c r="T38" s="77" t="s">
        <v>63</v>
      </c>
      <c r="U38" s="77" t="s">
        <v>63</v>
      </c>
    </row>
    <row r="39" spans="1:21">
      <c r="A39" s="30">
        <v>2020</v>
      </c>
      <c r="B39" s="33">
        <v>4964.1400000000003</v>
      </c>
      <c r="C39" s="33">
        <v>11091.924000000001</v>
      </c>
      <c r="D39" s="33">
        <v>2839.2930000000001</v>
      </c>
      <c r="E39" s="33">
        <v>1579.27</v>
      </c>
      <c r="F39" s="33">
        <v>498.50200000000001</v>
      </c>
      <c r="G39" s="33">
        <v>20973.129000000004</v>
      </c>
      <c r="I39" s="80">
        <f t="shared" si="4"/>
        <v>1.0539591801607373</v>
      </c>
      <c r="J39" s="80">
        <f t="shared" si="5"/>
        <v>0.11709799077088667</v>
      </c>
      <c r="K39" s="80">
        <f t="shared" si="6"/>
        <v>0.19345312029093886</v>
      </c>
      <c r="L39" s="80">
        <f t="shared" si="7"/>
        <v>4.7702447648711566E-2</v>
      </c>
      <c r="M39" s="80">
        <f t="shared" si="9"/>
        <v>0.13087724870125461</v>
      </c>
      <c r="N39" s="80">
        <f t="shared" si="8"/>
        <v>0.25788506397073641</v>
      </c>
      <c r="P39" s="77" t="s">
        <v>63</v>
      </c>
      <c r="Q39" s="77" t="s">
        <v>63</v>
      </c>
      <c r="R39" s="77" t="s">
        <v>63</v>
      </c>
      <c r="S39" s="77" t="s">
        <v>63</v>
      </c>
      <c r="T39" s="77" t="s">
        <v>63</v>
      </c>
      <c r="U39" s="77" t="s">
        <v>63</v>
      </c>
    </row>
    <row r="40" spans="1:21">
      <c r="A40" s="26"/>
      <c r="B40" s="33"/>
      <c r="C40" s="33"/>
      <c r="D40" s="33"/>
      <c r="E40" s="33"/>
      <c r="F40" s="33"/>
      <c r="G40" s="33"/>
    </row>
    <row r="41" spans="1:21">
      <c r="A41" s="30" t="s">
        <v>47</v>
      </c>
      <c r="B41" s="33">
        <v>2480.0349999999999</v>
      </c>
      <c r="C41" s="33">
        <v>9414.27</v>
      </c>
      <c r="D41" s="33">
        <v>2217</v>
      </c>
      <c r="E41" s="33">
        <v>1420.9690000000001</v>
      </c>
      <c r="F41" s="33">
        <v>396.28500000000003</v>
      </c>
      <c r="G41" s="33">
        <v>15928.559000000001</v>
      </c>
      <c r="I41" s="77" t="s">
        <v>63</v>
      </c>
      <c r="J41" s="77" t="s">
        <v>63</v>
      </c>
      <c r="K41" s="77" t="s">
        <v>63</v>
      </c>
      <c r="L41" s="77" t="s">
        <v>63</v>
      </c>
      <c r="M41" s="77" t="s">
        <v>63</v>
      </c>
      <c r="N41" s="77" t="s">
        <v>63</v>
      </c>
      <c r="P41" s="77" t="s">
        <v>63</v>
      </c>
      <c r="Q41" s="77" t="s">
        <v>63</v>
      </c>
      <c r="R41" s="77" t="s">
        <v>63</v>
      </c>
      <c r="S41" s="77" t="s">
        <v>63</v>
      </c>
      <c r="T41" s="77" t="s">
        <v>63</v>
      </c>
      <c r="U41" s="77" t="s">
        <v>63</v>
      </c>
    </row>
    <row r="42" spans="1:21">
      <c r="A42" s="30" t="s">
        <v>48</v>
      </c>
      <c r="B42" s="33">
        <v>2250.9340000000002</v>
      </c>
      <c r="C42" s="33">
        <v>9554.4169999999995</v>
      </c>
      <c r="D42" s="33">
        <v>2274.4740000000002</v>
      </c>
      <c r="E42" s="33">
        <v>1432.463</v>
      </c>
      <c r="F42" s="33">
        <v>409.803</v>
      </c>
      <c r="G42" s="33">
        <v>15922.090999999999</v>
      </c>
      <c r="I42" s="77" t="s">
        <v>63</v>
      </c>
      <c r="J42" s="77" t="s">
        <v>63</v>
      </c>
      <c r="K42" s="77" t="s">
        <v>63</v>
      </c>
      <c r="L42" s="77" t="s">
        <v>63</v>
      </c>
      <c r="M42" s="77" t="s">
        <v>63</v>
      </c>
      <c r="N42" s="77" t="s">
        <v>63</v>
      </c>
      <c r="P42" s="80">
        <f>B42/B41-1</f>
        <v>-9.2378131760237125E-2</v>
      </c>
      <c r="Q42" s="80">
        <f t="shared" ref="Q42:U42" si="10">C42/C41-1</f>
        <v>1.4886656108227037E-2</v>
      </c>
      <c r="R42" s="80">
        <f t="shared" si="10"/>
        <v>2.5924221921515667E-2</v>
      </c>
      <c r="S42" s="80">
        <f t="shared" si="10"/>
        <v>8.088846413961015E-3</v>
      </c>
      <c r="T42" s="80">
        <f t="shared" si="10"/>
        <v>3.4111813467580188E-2</v>
      </c>
      <c r="U42" s="80">
        <f t="shared" si="10"/>
        <v>-4.060630971076673E-4</v>
      </c>
    </row>
    <row r="43" spans="1:21">
      <c r="A43" s="30" t="s">
        <v>49</v>
      </c>
      <c r="B43" s="33">
        <v>2376.9580000000001</v>
      </c>
      <c r="C43" s="33">
        <v>9762.7839999999997</v>
      </c>
      <c r="D43" s="33">
        <v>2319.0650000000001</v>
      </c>
      <c r="E43" s="33">
        <v>1455.6569999999999</v>
      </c>
      <c r="F43" s="33">
        <v>424.06700000000001</v>
      </c>
      <c r="G43" s="33">
        <v>16338.530999999999</v>
      </c>
      <c r="I43" s="77" t="s">
        <v>63</v>
      </c>
      <c r="J43" s="77" t="s">
        <v>63</v>
      </c>
      <c r="K43" s="77" t="s">
        <v>63</v>
      </c>
      <c r="L43" s="77" t="s">
        <v>63</v>
      </c>
      <c r="M43" s="77" t="s">
        <v>63</v>
      </c>
      <c r="N43" s="77" t="s">
        <v>63</v>
      </c>
      <c r="P43" s="80">
        <f t="shared" ref="P43:P48" si="11">B43/B42-1</f>
        <v>5.5987425664190793E-2</v>
      </c>
      <c r="Q43" s="80">
        <f t="shared" ref="Q43:Q48" si="12">C43/C42-1</f>
        <v>2.1808447339068504E-2</v>
      </c>
      <c r="R43" s="80">
        <f t="shared" ref="R43:R48" si="13">D43/D42-1</f>
        <v>1.9604972402410326E-2</v>
      </c>
      <c r="S43" s="80">
        <f t="shared" ref="S43:S48" si="14">E43/E42-1</f>
        <v>1.6191692211247277E-2</v>
      </c>
      <c r="T43" s="80">
        <f t="shared" ref="T43:T48" si="15">F43/F42-1</f>
        <v>3.4806968226196444E-2</v>
      </c>
      <c r="U43" s="80">
        <f t="shared" ref="U43:U47" si="16">G43/G42-1</f>
        <v>2.6154856168074891E-2</v>
      </c>
    </row>
    <row r="44" spans="1:21">
      <c r="A44" s="30" t="s">
        <v>50</v>
      </c>
      <c r="B44" s="33">
        <v>2416.864</v>
      </c>
      <c r="C44" s="33">
        <v>9929.2309999999998</v>
      </c>
      <c r="D44" s="33">
        <v>2379.0569999999998</v>
      </c>
      <c r="E44" s="33">
        <v>1507.365</v>
      </c>
      <c r="F44" s="33">
        <v>440.81</v>
      </c>
      <c r="G44" s="33">
        <v>16673.326999999997</v>
      </c>
      <c r="I44" s="77" t="s">
        <v>63</v>
      </c>
      <c r="J44" s="77" t="s">
        <v>63</v>
      </c>
      <c r="K44" s="77" t="s">
        <v>63</v>
      </c>
      <c r="L44" s="77" t="s">
        <v>63</v>
      </c>
      <c r="M44" s="77" t="s">
        <v>63</v>
      </c>
      <c r="N44" s="77" t="s">
        <v>63</v>
      </c>
      <c r="P44" s="80">
        <f t="shared" si="11"/>
        <v>1.6788685370124234E-2</v>
      </c>
      <c r="Q44" s="80">
        <f t="shared" si="12"/>
        <v>1.7049132706408399E-2</v>
      </c>
      <c r="R44" s="80">
        <f t="shared" si="13"/>
        <v>2.5869046361356673E-2</v>
      </c>
      <c r="S44" s="80">
        <f t="shared" si="14"/>
        <v>3.552210445180437E-2</v>
      </c>
      <c r="T44" s="80">
        <f t="shared" si="15"/>
        <v>3.9481968651180033E-2</v>
      </c>
      <c r="U44" s="80">
        <f t="shared" si="16"/>
        <v>2.0491193486121828E-2</v>
      </c>
    </row>
    <row r="45" spans="1:21">
      <c r="A45" s="30" t="s">
        <v>51</v>
      </c>
      <c r="B45" s="33">
        <v>2657.4389999999999</v>
      </c>
      <c r="C45" s="33">
        <v>10092.496999999999</v>
      </c>
      <c r="D45" s="33">
        <v>2429.5569999999998</v>
      </c>
      <c r="E45" s="33">
        <v>1525.4770000000001</v>
      </c>
      <c r="F45" s="33">
        <v>449.02699999999999</v>
      </c>
      <c r="G45" s="33">
        <v>17153.996999999996</v>
      </c>
      <c r="I45" s="80">
        <f>B45/B41-1</f>
        <v>7.1532861431391037E-2</v>
      </c>
      <c r="J45" s="80">
        <f t="shared" ref="J45:N45" si="17">C45/C41-1</f>
        <v>7.204244195248255E-2</v>
      </c>
      <c r="K45" s="80">
        <f t="shared" si="17"/>
        <v>9.5875958502480652E-2</v>
      </c>
      <c r="L45" s="80">
        <f t="shared" si="17"/>
        <v>7.3546995043523244E-2</v>
      </c>
      <c r="M45" s="80">
        <f t="shared" si="17"/>
        <v>0.13309108343742504</v>
      </c>
      <c r="N45" s="80">
        <f t="shared" si="17"/>
        <v>7.6933387383001373E-2</v>
      </c>
      <c r="P45" s="80">
        <f t="shared" si="11"/>
        <v>9.954014789413046E-2</v>
      </c>
      <c r="Q45" s="80">
        <f t="shared" si="12"/>
        <v>1.6442965220569317E-2</v>
      </c>
      <c r="R45" s="80">
        <f t="shared" si="13"/>
        <v>2.1226897884329743E-2</v>
      </c>
      <c r="S45" s="80">
        <f t="shared" si="14"/>
        <v>1.2015669728300704E-2</v>
      </c>
      <c r="T45" s="80">
        <f t="shared" si="15"/>
        <v>1.8640684195004642E-2</v>
      </c>
      <c r="U45" s="80">
        <f t="shared" si="16"/>
        <v>2.8828679483104969E-2</v>
      </c>
    </row>
    <row r="46" spans="1:21">
      <c r="A46" s="30" t="s">
        <v>52</v>
      </c>
      <c r="B46" s="33">
        <v>5079.6260000000002</v>
      </c>
      <c r="C46" s="33">
        <v>10314.465</v>
      </c>
      <c r="D46" s="33">
        <v>2533.3609999999999</v>
      </c>
      <c r="E46" s="33">
        <v>1509.4839999999999</v>
      </c>
      <c r="F46" s="33">
        <v>461.767</v>
      </c>
      <c r="G46" s="33">
        <v>19898.703000000001</v>
      </c>
      <c r="I46" s="80">
        <f t="shared" ref="I46:I48" si="18">B46/B42-1</f>
        <v>1.2566747847782298</v>
      </c>
      <c r="J46" s="80">
        <f t="shared" ref="J46:J48" si="19">C46/C42-1</f>
        <v>7.9549385378511417E-2</v>
      </c>
      <c r="K46" s="80">
        <f t="shared" ref="K46:K48" si="20">D46/D42-1</f>
        <v>0.11382280034856396</v>
      </c>
      <c r="L46" s="80">
        <f t="shared" ref="L46:L48" si="21">E46/E42-1</f>
        <v>5.3768229964753056E-2</v>
      </c>
      <c r="M46" s="80">
        <f t="shared" ref="M46:M48" si="22">F46/F42-1</f>
        <v>0.12680239041685892</v>
      </c>
      <c r="N46" s="80">
        <f t="shared" ref="N46:N48" si="23">G46/G42-1</f>
        <v>0.24975438213485934</v>
      </c>
      <c r="P46" s="80">
        <f t="shared" si="11"/>
        <v>0.91147416742209342</v>
      </c>
      <c r="Q46" s="80">
        <f t="shared" si="12"/>
        <v>2.1993367944523667E-2</v>
      </c>
      <c r="R46" s="80">
        <f t="shared" si="13"/>
        <v>4.2725484522487145E-2</v>
      </c>
      <c r="S46" s="80">
        <f t="shared" si="14"/>
        <v>-1.0483933877731499E-2</v>
      </c>
      <c r="T46" s="80">
        <f t="shared" si="15"/>
        <v>2.83724586717502E-2</v>
      </c>
      <c r="U46" s="80">
        <f t="shared" si="16"/>
        <v>0.16000387548161554</v>
      </c>
    </row>
    <row r="47" spans="1:21">
      <c r="A47" s="30" t="s">
        <v>53</v>
      </c>
      <c r="B47" s="33">
        <v>5028.9080000000004</v>
      </c>
      <c r="C47" s="33">
        <v>10663.763999999999</v>
      </c>
      <c r="D47" s="33">
        <v>2673.4929999999999</v>
      </c>
      <c r="E47" s="33">
        <v>1523.191</v>
      </c>
      <c r="F47" s="33">
        <v>478.32400000000001</v>
      </c>
      <c r="G47" s="33">
        <v>20367.679999999997</v>
      </c>
      <c r="I47" s="80">
        <f t="shared" si="18"/>
        <v>1.1156907273919017</v>
      </c>
      <c r="J47" s="80">
        <f t="shared" si="19"/>
        <v>9.2287200044577355E-2</v>
      </c>
      <c r="K47" s="80">
        <f t="shared" si="20"/>
        <v>0.15283228370054314</v>
      </c>
      <c r="L47" s="80">
        <f t="shared" si="21"/>
        <v>4.6394171154330976E-2</v>
      </c>
      <c r="M47" s="80">
        <f t="shared" si="22"/>
        <v>0.1279444050114722</v>
      </c>
      <c r="N47" s="80">
        <f t="shared" si="23"/>
        <v>0.24660411636762181</v>
      </c>
      <c r="P47" s="80">
        <f t="shared" si="11"/>
        <v>-9.9845933539201015E-3</v>
      </c>
      <c r="Q47" s="80">
        <f t="shared" si="12"/>
        <v>3.386496536659922E-2</v>
      </c>
      <c r="R47" s="80">
        <f t="shared" si="13"/>
        <v>5.5314659063591787E-2</v>
      </c>
      <c r="S47" s="80">
        <f t="shared" si="14"/>
        <v>9.0805864785583612E-3</v>
      </c>
      <c r="T47" s="80">
        <f t="shared" si="15"/>
        <v>3.5855745430054542E-2</v>
      </c>
      <c r="U47" s="80">
        <f t="shared" si="16"/>
        <v>2.3568219496516774E-2</v>
      </c>
    </row>
    <row r="48" spans="1:21">
      <c r="A48" s="30" t="s">
        <v>54</v>
      </c>
      <c r="B48" s="33">
        <v>4964.1400000000003</v>
      </c>
      <c r="C48" s="33">
        <v>11091.924000000001</v>
      </c>
      <c r="D48" s="33">
        <v>2839.2930000000001</v>
      </c>
      <c r="E48" s="33">
        <v>1579.27</v>
      </c>
      <c r="F48" s="33">
        <v>498.50200000000001</v>
      </c>
      <c r="G48" s="33">
        <v>20973.129000000004</v>
      </c>
      <c r="I48" s="80">
        <f t="shared" si="18"/>
        <v>1.0539591801607373</v>
      </c>
      <c r="J48" s="80">
        <f t="shared" si="19"/>
        <v>0.11709799077088667</v>
      </c>
      <c r="K48" s="80">
        <f t="shared" si="20"/>
        <v>0.19345312029093886</v>
      </c>
      <c r="L48" s="80">
        <f t="shared" si="21"/>
        <v>4.7702447648711566E-2</v>
      </c>
      <c r="M48" s="80">
        <f t="shared" si="22"/>
        <v>0.13087724870125461</v>
      </c>
      <c r="N48" s="80">
        <f t="shared" si="23"/>
        <v>0.25788506397073641</v>
      </c>
      <c r="P48" s="80">
        <f t="shared" si="11"/>
        <v>-1.2879137975878696E-2</v>
      </c>
      <c r="Q48" s="80">
        <f t="shared" si="12"/>
        <v>4.0150926070757098E-2</v>
      </c>
      <c r="R48" s="80">
        <f t="shared" si="13"/>
        <v>6.2016246161856525E-2</v>
      </c>
      <c r="S48" s="80">
        <f t="shared" si="14"/>
        <v>3.6816787914319304E-2</v>
      </c>
      <c r="T48" s="80">
        <f t="shared" si="15"/>
        <v>4.2184795243391582E-2</v>
      </c>
      <c r="U48" s="80">
        <f>G48/G47-1</f>
        <v>2.9725967807821441E-2</v>
      </c>
    </row>
    <row r="49" spans="1:21">
      <c r="A49" s="30" t="s">
        <v>55</v>
      </c>
      <c r="B49" s="112">
        <v>4669.0389999999998</v>
      </c>
      <c r="C49" s="112">
        <v>11597.217000000001</v>
      </c>
      <c r="D49" s="112">
        <v>3006.3150000000001</v>
      </c>
      <c r="E49" s="112">
        <v>1581.9760000000001</v>
      </c>
      <c r="F49" s="112">
        <v>526.29200000000003</v>
      </c>
      <c r="G49" s="112">
        <v>21380.839</v>
      </c>
      <c r="I49" s="80">
        <f t="shared" ref="I49" si="24">B49/B45-1</f>
        <v>0.75696939798053697</v>
      </c>
      <c r="J49" s="80">
        <f t="shared" ref="J49" si="25">C49/C45-1</f>
        <v>0.14909293507840538</v>
      </c>
      <c r="K49" s="80">
        <f t="shared" ref="K49" si="26">D49/D45-1</f>
        <v>0.23739224887500088</v>
      </c>
      <c r="L49" s="80">
        <f t="shared" ref="L49" si="27">E49/E45-1</f>
        <v>3.7036939921087031E-2</v>
      </c>
      <c r="M49" s="80">
        <f t="shared" ref="M49" si="28">F49/F45-1</f>
        <v>0.1720720580276911</v>
      </c>
      <c r="N49" s="80">
        <f t="shared" ref="N49" si="29">G49/G45-1</f>
        <v>0.24640566277352183</v>
      </c>
      <c r="P49" s="80">
        <f t="shared" ref="P49" si="30">B49/B48-1</f>
        <v>-5.94465506613433E-2</v>
      </c>
      <c r="Q49" s="80">
        <f t="shared" ref="Q49" si="31">C49/C48-1</f>
        <v>4.5555036258813075E-2</v>
      </c>
      <c r="R49" s="80">
        <f t="shared" ref="R49" si="32">D49/D48-1</f>
        <v>5.8825207542863689E-2</v>
      </c>
      <c r="S49" s="80">
        <f t="shared" ref="S49" si="33">E49/E48-1</f>
        <v>1.7134498850734925E-3</v>
      </c>
      <c r="T49" s="80">
        <f t="shared" ref="T49" si="34">F49/F48-1</f>
        <v>5.5747018066126142E-2</v>
      </c>
      <c r="U49" s="80">
        <f>G49/G48-1</f>
        <v>1.9439636307963193E-2</v>
      </c>
    </row>
    <row r="50" spans="1:21">
      <c r="A50" s="30" t="s">
        <v>56</v>
      </c>
      <c r="B50" s="112">
        <v>4275.0919999999996</v>
      </c>
      <c r="C50" s="112">
        <v>12106.352000000001</v>
      </c>
      <c r="D50" s="112">
        <v>3179.9290000000001</v>
      </c>
      <c r="E50" s="112">
        <v>1618.13</v>
      </c>
      <c r="F50" s="112">
        <v>553.47</v>
      </c>
      <c r="G50" s="112">
        <v>21732.973000000002</v>
      </c>
      <c r="I50" s="80">
        <f t="shared" ref="I50:I51" si="35">B50/B46-1</f>
        <v>-0.15838449523646048</v>
      </c>
      <c r="J50" s="80">
        <f t="shared" ref="J50:J51" si="36">C50/C46-1</f>
        <v>0.17372563676351604</v>
      </c>
      <c r="K50" s="80">
        <f t="shared" ref="K50:K51" si="37">D50/D46-1</f>
        <v>0.25522142323972008</v>
      </c>
      <c r="L50" s="80">
        <f t="shared" ref="L50:L51" si="38">E50/E46-1</f>
        <v>7.1975589009224406E-2</v>
      </c>
      <c r="M50" s="80">
        <f t="shared" ref="M50:M51" si="39">F50/F46-1</f>
        <v>0.1985914974435159</v>
      </c>
      <c r="N50" s="80">
        <f t="shared" ref="N50:N51" si="40">G50/G46-1</f>
        <v>9.2180379796612977E-2</v>
      </c>
      <c r="P50" s="80">
        <f t="shared" ref="P50:P51" si="41">B50/B49-1</f>
        <v>-8.4374321996453672E-2</v>
      </c>
      <c r="Q50" s="80">
        <f t="shared" ref="Q50:Q51" si="42">C50/C49-1</f>
        <v>4.3901480846654906E-2</v>
      </c>
      <c r="R50" s="80">
        <f t="shared" ref="R50:R51" si="43">D50/D49-1</f>
        <v>5.7749770067341499E-2</v>
      </c>
      <c r="S50" s="80">
        <f t="shared" ref="S50:S51" si="44">E50/E49-1</f>
        <v>2.2853696895528186E-2</v>
      </c>
      <c r="T50" s="80">
        <f t="shared" ref="T50:T51" si="45">F50/F49-1</f>
        <v>5.1640534152143758E-2</v>
      </c>
      <c r="U50" s="80">
        <f>G50/G49-1</f>
        <v>1.6469606267555781E-2</v>
      </c>
    </row>
    <row r="51" spans="1:21">
      <c r="A51" s="30" t="s">
        <v>57</v>
      </c>
      <c r="B51" s="112">
        <v>3714.1190000000001</v>
      </c>
      <c r="C51" s="112">
        <v>12578.941000000001</v>
      </c>
      <c r="D51" s="112">
        <v>3347.5549999999998</v>
      </c>
      <c r="E51" s="112">
        <v>1652.6679999999999</v>
      </c>
      <c r="F51" s="112">
        <v>579.33600000000001</v>
      </c>
      <c r="G51" s="112">
        <v>21872.619000000002</v>
      </c>
      <c r="I51" s="80">
        <f t="shared" si="35"/>
        <v>-0.26144622251987915</v>
      </c>
      <c r="J51" s="80">
        <f t="shared" si="36"/>
        <v>0.17959671650647957</v>
      </c>
      <c r="K51" s="80">
        <f t="shared" si="37"/>
        <v>0.25212783426027285</v>
      </c>
      <c r="L51" s="80">
        <f t="shared" si="38"/>
        <v>8.5003784817530903E-2</v>
      </c>
      <c r="M51" s="80">
        <f t="shared" si="39"/>
        <v>0.21117903345849265</v>
      </c>
      <c r="N51" s="80">
        <f t="shared" si="40"/>
        <v>7.3888582302942929E-2</v>
      </c>
      <c r="P51" s="80">
        <f t="shared" si="41"/>
        <v>-0.13121893049319167</v>
      </c>
      <c r="Q51" s="80">
        <f t="shared" si="42"/>
        <v>3.9036449625783121E-2</v>
      </c>
      <c r="R51" s="80">
        <f t="shared" si="43"/>
        <v>5.2713755558693176E-2</v>
      </c>
      <c r="S51" s="80">
        <f t="shared" si="44"/>
        <v>2.1344391365341275E-2</v>
      </c>
      <c r="T51" s="80">
        <f t="shared" si="45"/>
        <v>4.6734240338229593E-2</v>
      </c>
      <c r="U51" s="80">
        <f>G51/G50-1</f>
        <v>6.4255359816625113E-3</v>
      </c>
    </row>
    <row r="52" spans="1:21">
      <c r="A52" s="30" t="s">
        <v>58</v>
      </c>
      <c r="B52" s="112"/>
      <c r="C52" s="112"/>
      <c r="D52" s="112"/>
      <c r="E52" s="112"/>
      <c r="F52" s="112"/>
      <c r="G52" s="112"/>
      <c r="I52" s="80"/>
      <c r="J52" s="80"/>
      <c r="K52" s="80"/>
      <c r="L52" s="80"/>
      <c r="M52" s="80"/>
      <c r="N52" s="80"/>
      <c r="P52" s="80"/>
      <c r="Q52" s="80"/>
      <c r="R52" s="80"/>
      <c r="S52" s="80"/>
      <c r="T52" s="80"/>
      <c r="U52" s="80"/>
    </row>
    <row r="53" spans="1:21">
      <c r="A53" s="26"/>
      <c r="H53" s="33"/>
    </row>
    <row r="54" spans="1:21">
      <c r="A54" s="26">
        <v>43496</v>
      </c>
      <c r="B54" s="33">
        <v>2299.0650000000001</v>
      </c>
      <c r="C54" s="33">
        <v>9355.85</v>
      </c>
      <c r="D54" s="33">
        <v>2190.5160000000001</v>
      </c>
      <c r="E54" s="33">
        <v>1403.787</v>
      </c>
      <c r="F54" s="33">
        <v>360.29</v>
      </c>
      <c r="G54" s="33">
        <v>15609.508000000002</v>
      </c>
      <c r="H54" s="33"/>
      <c r="I54" s="77" t="s">
        <v>63</v>
      </c>
      <c r="J54" s="77" t="s">
        <v>63</v>
      </c>
      <c r="K54" s="77" t="s">
        <v>63</v>
      </c>
      <c r="L54" s="77" t="s">
        <v>63</v>
      </c>
      <c r="M54" s="77" t="s">
        <v>63</v>
      </c>
      <c r="N54" s="77" t="s">
        <v>63</v>
      </c>
      <c r="P54" s="77" t="s">
        <v>63</v>
      </c>
      <c r="Q54" s="77" t="s">
        <v>63</v>
      </c>
      <c r="R54" s="77" t="s">
        <v>63</v>
      </c>
      <c r="S54" s="77" t="s">
        <v>63</v>
      </c>
      <c r="T54" s="77" t="s">
        <v>63</v>
      </c>
      <c r="U54" s="77" t="s">
        <v>63</v>
      </c>
    </row>
    <row r="55" spans="1:21">
      <c r="A55" s="26">
        <v>43524</v>
      </c>
      <c r="B55" s="33">
        <v>2396.0419999999999</v>
      </c>
      <c r="C55" s="33">
        <v>9376.2710000000006</v>
      </c>
      <c r="D55" s="33">
        <v>2201</v>
      </c>
      <c r="E55" s="33">
        <v>1407.739</v>
      </c>
      <c r="F55" s="33">
        <v>378.28500000000003</v>
      </c>
      <c r="G55" s="33">
        <v>15759.337</v>
      </c>
      <c r="H55" s="33"/>
      <c r="I55" s="77" t="s">
        <v>63</v>
      </c>
      <c r="J55" s="77" t="s">
        <v>63</v>
      </c>
      <c r="K55" s="77" t="s">
        <v>63</v>
      </c>
      <c r="L55" s="77" t="s">
        <v>63</v>
      </c>
      <c r="M55" s="77" t="s">
        <v>63</v>
      </c>
      <c r="N55" s="77" t="s">
        <v>63</v>
      </c>
      <c r="P55" s="80">
        <f>B55/B54-1</f>
        <v>4.2181060561576E-2</v>
      </c>
      <c r="Q55" s="80">
        <f t="shared" ref="Q55:U55" si="46">C55/C54-1</f>
        <v>2.1826985255215536E-3</v>
      </c>
      <c r="R55" s="80">
        <f t="shared" si="46"/>
        <v>4.7860869311158183E-3</v>
      </c>
      <c r="S55" s="80">
        <f t="shared" si="46"/>
        <v>2.815241913481259E-3</v>
      </c>
      <c r="T55" s="80">
        <f t="shared" si="46"/>
        <v>4.9945876932470989E-2</v>
      </c>
      <c r="U55" s="80">
        <f t="shared" si="46"/>
        <v>9.5985728698173567E-3</v>
      </c>
    </row>
    <row r="56" spans="1:21">
      <c r="A56" s="26">
        <v>43555</v>
      </c>
      <c r="B56" s="33">
        <v>2480.0349999999999</v>
      </c>
      <c r="C56" s="33">
        <v>9414.27</v>
      </c>
      <c r="D56" s="33">
        <v>2217</v>
      </c>
      <c r="E56" s="33">
        <v>1420.9690000000001</v>
      </c>
      <c r="F56" s="33">
        <v>396.28500000000003</v>
      </c>
      <c r="G56" s="33">
        <v>15928.559000000001</v>
      </c>
      <c r="H56" s="33"/>
      <c r="I56" s="77" t="s">
        <v>63</v>
      </c>
      <c r="J56" s="77" t="s">
        <v>63</v>
      </c>
      <c r="K56" s="77" t="s">
        <v>63</v>
      </c>
      <c r="L56" s="77" t="s">
        <v>63</v>
      </c>
      <c r="M56" s="77" t="s">
        <v>63</v>
      </c>
      <c r="N56" s="77" t="s">
        <v>63</v>
      </c>
      <c r="P56" s="80">
        <f t="shared" ref="P56:P77" si="47">B56/B55-1</f>
        <v>3.5054894697171379E-2</v>
      </c>
      <c r="Q56" s="80">
        <f t="shared" ref="Q56:Q77" si="48">C56/C55-1</f>
        <v>4.0526772317053261E-3</v>
      </c>
      <c r="R56" s="80">
        <f t="shared" ref="R56:R77" si="49">D56/D55-1</f>
        <v>7.2694229895502449E-3</v>
      </c>
      <c r="S56" s="80">
        <f t="shared" ref="S56:S77" si="50">E56/E55-1</f>
        <v>9.3980489281038082E-3</v>
      </c>
      <c r="T56" s="80">
        <f t="shared" ref="T56:T77" si="51">F56/F55-1</f>
        <v>4.7583171418374981E-2</v>
      </c>
      <c r="U56" s="80">
        <f t="shared" ref="U56:U77" si="52">G56/G55-1</f>
        <v>1.073788827537614E-2</v>
      </c>
    </row>
    <row r="57" spans="1:21">
      <c r="A57" s="26">
        <v>43585</v>
      </c>
      <c r="B57" s="33">
        <v>2383.9929999999999</v>
      </c>
      <c r="C57" s="33">
        <v>9491.3889999999992</v>
      </c>
      <c r="D57" s="33">
        <v>2233.002</v>
      </c>
      <c r="E57" s="33">
        <v>1390.2750000000001</v>
      </c>
      <c r="F57" s="33">
        <v>371.91300000000001</v>
      </c>
      <c r="G57" s="33">
        <v>15870.572</v>
      </c>
      <c r="H57" s="33"/>
      <c r="I57" s="77" t="s">
        <v>63</v>
      </c>
      <c r="J57" s="77" t="s">
        <v>63</v>
      </c>
      <c r="K57" s="77" t="s">
        <v>63</v>
      </c>
      <c r="L57" s="77" t="s">
        <v>63</v>
      </c>
      <c r="M57" s="77" t="s">
        <v>63</v>
      </c>
      <c r="N57" s="77" t="s">
        <v>63</v>
      </c>
      <c r="P57" s="80">
        <f t="shared" si="47"/>
        <v>-3.8726066365998846E-2</v>
      </c>
      <c r="Q57" s="80">
        <f t="shared" si="48"/>
        <v>8.1917132183375596E-3</v>
      </c>
      <c r="R57" s="80">
        <f t="shared" si="49"/>
        <v>7.2178619756426698E-3</v>
      </c>
      <c r="S57" s="80">
        <f t="shared" si="50"/>
        <v>-2.160075272578077E-2</v>
      </c>
      <c r="T57" s="80">
        <f t="shared" si="51"/>
        <v>-6.1501192323706433E-2</v>
      </c>
      <c r="U57" s="80">
        <f t="shared" si="52"/>
        <v>-3.640442302408009E-3</v>
      </c>
    </row>
    <row r="58" spans="1:21">
      <c r="A58" s="26">
        <v>43616</v>
      </c>
      <c r="B58" s="33">
        <v>2353.9459999999999</v>
      </c>
      <c r="C58" s="33">
        <v>9516.3919999999998</v>
      </c>
      <c r="D58" s="33">
        <v>2258.4740000000002</v>
      </c>
      <c r="E58" s="33">
        <v>1410.296</v>
      </c>
      <c r="F58" s="33">
        <v>391.803</v>
      </c>
      <c r="G58" s="33">
        <v>15930.911</v>
      </c>
      <c r="H58" s="33"/>
      <c r="I58" s="77" t="s">
        <v>63</v>
      </c>
      <c r="J58" s="77" t="s">
        <v>63</v>
      </c>
      <c r="K58" s="77" t="s">
        <v>63</v>
      </c>
      <c r="L58" s="77" t="s">
        <v>63</v>
      </c>
      <c r="M58" s="77" t="s">
        <v>63</v>
      </c>
      <c r="N58" s="77" t="s">
        <v>63</v>
      </c>
      <c r="P58" s="80">
        <f t="shared" si="47"/>
        <v>-1.2603644389895474E-2</v>
      </c>
      <c r="Q58" s="80">
        <f t="shared" si="48"/>
        <v>2.6342825059642028E-3</v>
      </c>
      <c r="R58" s="80">
        <f t="shared" si="49"/>
        <v>1.1407065466130462E-2</v>
      </c>
      <c r="S58" s="80">
        <f t="shared" si="50"/>
        <v>1.4400748053442713E-2</v>
      </c>
      <c r="T58" s="80">
        <f t="shared" si="51"/>
        <v>5.3480249413169201E-2</v>
      </c>
      <c r="U58" s="80">
        <f t="shared" si="52"/>
        <v>3.8019423622539517E-3</v>
      </c>
    </row>
    <row r="59" spans="1:21">
      <c r="A59" s="26">
        <v>43646</v>
      </c>
      <c r="B59" s="33">
        <v>2250.9340000000002</v>
      </c>
      <c r="C59" s="33">
        <v>9554.4169999999995</v>
      </c>
      <c r="D59" s="33">
        <v>2274.4740000000002</v>
      </c>
      <c r="E59" s="33">
        <v>1432.463</v>
      </c>
      <c r="F59" s="33">
        <v>409.803</v>
      </c>
      <c r="G59" s="33">
        <v>15922.090999999999</v>
      </c>
      <c r="H59" s="33"/>
      <c r="I59" s="77" t="s">
        <v>63</v>
      </c>
      <c r="J59" s="77" t="s">
        <v>63</v>
      </c>
      <c r="K59" s="77" t="s">
        <v>63</v>
      </c>
      <c r="L59" s="77" t="s">
        <v>63</v>
      </c>
      <c r="M59" s="77" t="s">
        <v>63</v>
      </c>
      <c r="N59" s="77" t="s">
        <v>63</v>
      </c>
      <c r="P59" s="80">
        <f t="shared" si="47"/>
        <v>-4.3761411689138052E-2</v>
      </c>
      <c r="Q59" s="80">
        <f t="shared" si="48"/>
        <v>3.9957370398360226E-3</v>
      </c>
      <c r="R59" s="80">
        <f t="shared" si="49"/>
        <v>7.084429575013873E-3</v>
      </c>
      <c r="S59" s="80">
        <f t="shared" si="50"/>
        <v>1.5717976935338385E-2</v>
      </c>
      <c r="T59" s="80">
        <f t="shared" si="51"/>
        <v>4.5941455272164866E-2</v>
      </c>
      <c r="U59" s="80">
        <f t="shared" si="52"/>
        <v>-5.5364065495067116E-4</v>
      </c>
    </row>
    <row r="60" spans="1:21">
      <c r="A60" s="26">
        <v>43677</v>
      </c>
      <c r="B60" s="33">
        <v>2205.8969999999999</v>
      </c>
      <c r="C60" s="33">
        <v>9642.2209999999995</v>
      </c>
      <c r="D60" s="33">
        <v>2290.61</v>
      </c>
      <c r="E60" s="33">
        <v>1432.5360000000001</v>
      </c>
      <c r="F60" s="33">
        <v>388.06700000000001</v>
      </c>
      <c r="G60" s="33">
        <v>15959.330999999998</v>
      </c>
      <c r="H60" s="33"/>
      <c r="I60" s="77" t="s">
        <v>63</v>
      </c>
      <c r="J60" s="77" t="s">
        <v>63</v>
      </c>
      <c r="K60" s="77" t="s">
        <v>63</v>
      </c>
      <c r="L60" s="77" t="s">
        <v>63</v>
      </c>
      <c r="M60" s="77" t="s">
        <v>63</v>
      </c>
      <c r="N60" s="77" t="s">
        <v>63</v>
      </c>
      <c r="P60" s="80">
        <f t="shared" si="47"/>
        <v>-2.0008138843697898E-2</v>
      </c>
      <c r="Q60" s="80">
        <f t="shared" si="48"/>
        <v>9.1898856832395293E-3</v>
      </c>
      <c r="R60" s="80">
        <f t="shared" si="49"/>
        <v>7.0943875375142351E-3</v>
      </c>
      <c r="S60" s="80">
        <f t="shared" si="50"/>
        <v>5.0961176658814722E-5</v>
      </c>
      <c r="T60" s="80">
        <f t="shared" si="51"/>
        <v>-5.3040119276823283E-2</v>
      </c>
      <c r="U60" s="80">
        <f t="shared" si="52"/>
        <v>2.3388887803743597E-3</v>
      </c>
    </row>
    <row r="61" spans="1:21">
      <c r="A61" s="26">
        <v>43708</v>
      </c>
      <c r="B61" s="33">
        <v>2331.915</v>
      </c>
      <c r="C61" s="33">
        <v>9656.4220000000005</v>
      </c>
      <c r="D61" s="33">
        <v>2303.067</v>
      </c>
      <c r="E61" s="33">
        <v>1440.0260000000001</v>
      </c>
      <c r="F61" s="33">
        <v>406.06700000000001</v>
      </c>
      <c r="G61" s="33">
        <v>16137.496999999999</v>
      </c>
      <c r="H61" s="33"/>
      <c r="I61" s="77" t="s">
        <v>63</v>
      </c>
      <c r="J61" s="77" t="s">
        <v>63</v>
      </c>
      <c r="K61" s="77" t="s">
        <v>63</v>
      </c>
      <c r="L61" s="77" t="s">
        <v>63</v>
      </c>
      <c r="M61" s="77" t="s">
        <v>63</v>
      </c>
      <c r="N61" s="77" t="s">
        <v>63</v>
      </c>
      <c r="P61" s="80">
        <f t="shared" si="47"/>
        <v>5.7127780671536454E-2</v>
      </c>
      <c r="Q61" s="80">
        <f t="shared" si="48"/>
        <v>1.4727934570262224E-3</v>
      </c>
      <c r="R61" s="80">
        <f t="shared" si="49"/>
        <v>5.438289363968396E-3</v>
      </c>
      <c r="S61" s="80">
        <f t="shared" si="50"/>
        <v>5.228489894843813E-3</v>
      </c>
      <c r="T61" s="80">
        <f t="shared" si="51"/>
        <v>4.6383743013448608E-2</v>
      </c>
      <c r="U61" s="80">
        <f t="shared" si="52"/>
        <v>1.1163751162251101E-2</v>
      </c>
    </row>
    <row r="62" spans="1:21">
      <c r="A62" s="26">
        <v>43738</v>
      </c>
      <c r="B62" s="33">
        <v>2376.9580000000001</v>
      </c>
      <c r="C62" s="33">
        <v>9762.7839999999997</v>
      </c>
      <c r="D62" s="33">
        <v>2319.0650000000001</v>
      </c>
      <c r="E62" s="33">
        <v>1455.6569999999999</v>
      </c>
      <c r="F62" s="33">
        <v>424.06700000000001</v>
      </c>
      <c r="G62" s="33">
        <v>16338.530999999999</v>
      </c>
      <c r="H62" s="33"/>
      <c r="I62" s="77" t="s">
        <v>63</v>
      </c>
      <c r="J62" s="77" t="s">
        <v>63</v>
      </c>
      <c r="K62" s="77" t="s">
        <v>63</v>
      </c>
      <c r="L62" s="77" t="s">
        <v>63</v>
      </c>
      <c r="M62" s="77" t="s">
        <v>63</v>
      </c>
      <c r="N62" s="77" t="s">
        <v>63</v>
      </c>
      <c r="P62" s="80">
        <f t="shared" si="47"/>
        <v>1.9315884155297391E-2</v>
      </c>
      <c r="Q62" s="80">
        <f t="shared" si="48"/>
        <v>1.1014638755431294E-2</v>
      </c>
      <c r="R62" s="80">
        <f t="shared" si="49"/>
        <v>6.9463893147703182E-3</v>
      </c>
      <c r="S62" s="80">
        <f t="shared" si="50"/>
        <v>1.0854665124101937E-2</v>
      </c>
      <c r="T62" s="80">
        <f t="shared" si="51"/>
        <v>4.4327660213708597E-2</v>
      </c>
      <c r="U62" s="80">
        <f t="shared" si="52"/>
        <v>1.2457570092809345E-2</v>
      </c>
    </row>
    <row r="63" spans="1:21">
      <c r="A63" s="26">
        <v>43769</v>
      </c>
      <c r="B63" s="33">
        <v>2456.0749999999998</v>
      </c>
      <c r="C63" s="33">
        <v>9834.9449999999997</v>
      </c>
      <c r="D63" s="33">
        <v>2335.0650000000001</v>
      </c>
      <c r="E63" s="33">
        <v>1474.444</v>
      </c>
      <c r="F63" s="33">
        <v>404.78500000000003</v>
      </c>
      <c r="G63" s="33">
        <v>16505.314000000002</v>
      </c>
      <c r="H63" s="33"/>
      <c r="I63" s="77" t="s">
        <v>63</v>
      </c>
      <c r="J63" s="77" t="s">
        <v>63</v>
      </c>
      <c r="K63" s="77" t="s">
        <v>63</v>
      </c>
      <c r="L63" s="77" t="s">
        <v>63</v>
      </c>
      <c r="M63" s="77" t="s">
        <v>63</v>
      </c>
      <c r="N63" s="77" t="s">
        <v>63</v>
      </c>
      <c r="P63" s="80">
        <f t="shared" si="47"/>
        <v>3.3284980214206339E-2</v>
      </c>
      <c r="Q63" s="80">
        <f t="shared" si="48"/>
        <v>7.3914367049399132E-3</v>
      </c>
      <c r="R63" s="80">
        <f t="shared" si="49"/>
        <v>6.8993322739983043E-3</v>
      </c>
      <c r="S63" s="80">
        <f t="shared" si="50"/>
        <v>1.2906199743483615E-2</v>
      </c>
      <c r="T63" s="80">
        <f t="shared" si="51"/>
        <v>-4.5469230098074132E-2</v>
      </c>
      <c r="U63" s="80">
        <f t="shared" si="52"/>
        <v>1.0207955660151091E-2</v>
      </c>
    </row>
    <row r="64" spans="1:21">
      <c r="A64" s="26">
        <v>43799</v>
      </c>
      <c r="B64" s="33">
        <v>2515.1280000000002</v>
      </c>
      <c r="C64" s="33">
        <v>9830.4290000000001</v>
      </c>
      <c r="D64" s="33">
        <v>2363.058</v>
      </c>
      <c r="E64" s="33">
        <v>1487.5360000000001</v>
      </c>
      <c r="F64" s="33">
        <v>422.78500000000003</v>
      </c>
      <c r="G64" s="33">
        <v>16618.936000000002</v>
      </c>
      <c r="H64" s="33"/>
      <c r="I64" s="77" t="s">
        <v>63</v>
      </c>
      <c r="J64" s="77" t="s">
        <v>63</v>
      </c>
      <c r="K64" s="77" t="s">
        <v>63</v>
      </c>
      <c r="L64" s="77" t="s">
        <v>63</v>
      </c>
      <c r="M64" s="77" t="s">
        <v>63</v>
      </c>
      <c r="N64" s="77" t="s">
        <v>63</v>
      </c>
      <c r="P64" s="80">
        <f t="shared" si="47"/>
        <v>2.4043646875604452E-2</v>
      </c>
      <c r="Q64" s="80">
        <f t="shared" si="48"/>
        <v>-4.5917897863179125E-4</v>
      </c>
      <c r="R64" s="80">
        <f t="shared" si="49"/>
        <v>1.1988103114902504E-2</v>
      </c>
      <c r="S64" s="80">
        <f t="shared" si="50"/>
        <v>8.8792792401746201E-3</v>
      </c>
      <c r="T64" s="80">
        <f t="shared" si="51"/>
        <v>4.4468050940622783E-2</v>
      </c>
      <c r="U64" s="80">
        <f t="shared" si="52"/>
        <v>6.8839647643177404E-3</v>
      </c>
    </row>
    <row r="65" spans="1:21">
      <c r="A65" s="26">
        <v>43830</v>
      </c>
      <c r="B65" s="33">
        <v>2416.864</v>
      </c>
      <c r="C65" s="33">
        <v>9929.2309999999998</v>
      </c>
      <c r="D65" s="33">
        <v>2379.0569999999998</v>
      </c>
      <c r="E65" s="33">
        <v>1507.365</v>
      </c>
      <c r="F65" s="33">
        <v>440.81</v>
      </c>
      <c r="G65" s="33">
        <v>16673.326999999997</v>
      </c>
      <c r="I65" s="77" t="s">
        <v>63</v>
      </c>
      <c r="J65" s="77" t="s">
        <v>63</v>
      </c>
      <c r="K65" s="77" t="s">
        <v>63</v>
      </c>
      <c r="L65" s="77" t="s">
        <v>63</v>
      </c>
      <c r="M65" s="77" t="s">
        <v>63</v>
      </c>
      <c r="N65" s="77" t="s">
        <v>63</v>
      </c>
      <c r="P65" s="80">
        <f t="shared" si="47"/>
        <v>-3.9069184550448388E-2</v>
      </c>
      <c r="Q65" s="80">
        <f t="shared" si="48"/>
        <v>1.005062953000313E-2</v>
      </c>
      <c r="R65" s="80">
        <f t="shared" si="49"/>
        <v>6.7704643728592195E-3</v>
      </c>
      <c r="S65" s="80">
        <f t="shared" si="50"/>
        <v>1.3330097557302745E-2</v>
      </c>
      <c r="T65" s="80">
        <f t="shared" si="51"/>
        <v>4.2633962888938726E-2</v>
      </c>
      <c r="U65" s="80">
        <f t="shared" si="52"/>
        <v>3.2728328696853826E-3</v>
      </c>
    </row>
    <row r="66" spans="1:21">
      <c r="A66" s="26">
        <v>43861</v>
      </c>
      <c r="B66" s="33">
        <v>2404.2910000000002</v>
      </c>
      <c r="C66" s="33">
        <v>9998.7360000000008</v>
      </c>
      <c r="D66" s="33">
        <v>2395.569</v>
      </c>
      <c r="E66" s="33">
        <v>1499.5709999999999</v>
      </c>
      <c r="F66" s="33">
        <v>413.02600000000001</v>
      </c>
      <c r="G66" s="33">
        <v>16711.193000000003</v>
      </c>
      <c r="H66" s="33"/>
      <c r="I66" s="80">
        <f>B66/B54-1</f>
        <v>4.5769040892710722E-2</v>
      </c>
      <c r="J66" s="80">
        <f t="shared" ref="J66:N66" si="53">C66/C54-1</f>
        <v>6.8714868237519822E-2</v>
      </c>
      <c r="K66" s="80">
        <f t="shared" si="53"/>
        <v>9.3609450923891835E-2</v>
      </c>
      <c r="L66" s="80">
        <f t="shared" si="53"/>
        <v>6.8232573745162117E-2</v>
      </c>
      <c r="M66" s="80">
        <f t="shared" si="53"/>
        <v>0.14637097893363671</v>
      </c>
      <c r="N66" s="80">
        <f t="shared" si="53"/>
        <v>7.0577817058679937E-2</v>
      </c>
      <c r="P66" s="80">
        <f t="shared" si="47"/>
        <v>-5.2021959034517229E-3</v>
      </c>
      <c r="Q66" s="80">
        <f t="shared" si="48"/>
        <v>7.0000385729771519E-3</v>
      </c>
      <c r="R66" s="80">
        <f t="shared" si="49"/>
        <v>6.9405651062586227E-3</v>
      </c>
      <c r="S66" s="80">
        <f t="shared" si="50"/>
        <v>-5.1706122936383547E-3</v>
      </c>
      <c r="T66" s="80">
        <f t="shared" si="51"/>
        <v>-6.3029423107461291E-2</v>
      </c>
      <c r="U66" s="80">
        <f t="shared" si="52"/>
        <v>2.2710524420235245E-3</v>
      </c>
    </row>
    <row r="67" spans="1:21">
      <c r="A67" s="26">
        <v>43890</v>
      </c>
      <c r="B67" s="33">
        <v>2564.5830000000001</v>
      </c>
      <c r="C67" s="33">
        <v>9994.2749999999996</v>
      </c>
      <c r="D67" s="33">
        <v>2413.5419999999999</v>
      </c>
      <c r="E67" s="33">
        <v>1506.289</v>
      </c>
      <c r="F67" s="33">
        <v>431.02600000000001</v>
      </c>
      <c r="G67" s="33">
        <v>16909.715</v>
      </c>
      <c r="I67" s="80">
        <f t="shared" ref="I67:I77" si="54">B67/B55-1</f>
        <v>7.0341421394115811E-2</v>
      </c>
      <c r="J67" s="80">
        <f t="shared" ref="J67:J77" si="55">C67/C55-1</f>
        <v>6.5911490826150221E-2</v>
      </c>
      <c r="K67" s="80">
        <f t="shared" ref="K67:K77" si="56">D67/D55-1</f>
        <v>9.6566106315311151E-2</v>
      </c>
      <c r="L67" s="80">
        <f t="shared" ref="L67:L77" si="57">E67/E55-1</f>
        <v>7.0005874668528811E-2</v>
      </c>
      <c r="M67" s="80">
        <f t="shared" ref="M67:M77" si="58">F67/F55-1</f>
        <v>0.13942133576536198</v>
      </c>
      <c r="N67" s="80">
        <f t="shared" ref="N67:N77" si="59">G67/G55-1</f>
        <v>7.29965987782355E-2</v>
      </c>
      <c r="P67" s="80">
        <f t="shared" si="47"/>
        <v>6.6669134476650349E-2</v>
      </c>
      <c r="Q67" s="80">
        <f t="shared" si="48"/>
        <v>-4.4615639416833996E-4</v>
      </c>
      <c r="R67" s="80">
        <f t="shared" si="49"/>
        <v>7.5026016783485971E-3</v>
      </c>
      <c r="S67" s="80">
        <f t="shared" si="50"/>
        <v>4.4799479317751967E-3</v>
      </c>
      <c r="T67" s="80">
        <f t="shared" si="51"/>
        <v>4.3580791524020279E-2</v>
      </c>
      <c r="U67" s="80">
        <f t="shared" si="52"/>
        <v>1.1879582744331652E-2</v>
      </c>
    </row>
    <row r="68" spans="1:21">
      <c r="A68" s="26">
        <v>43921</v>
      </c>
      <c r="B68" s="33">
        <v>2657.4389999999999</v>
      </c>
      <c r="C68" s="33">
        <v>10092.496999999999</v>
      </c>
      <c r="D68" s="33">
        <v>2429.5569999999998</v>
      </c>
      <c r="E68" s="33">
        <v>1525.4770000000001</v>
      </c>
      <c r="F68" s="33">
        <v>449.02699999999999</v>
      </c>
      <c r="G68" s="33">
        <v>17153.996999999996</v>
      </c>
      <c r="I68" s="80">
        <f t="shared" si="54"/>
        <v>7.1532861431391037E-2</v>
      </c>
      <c r="J68" s="80">
        <f t="shared" si="55"/>
        <v>7.204244195248255E-2</v>
      </c>
      <c r="K68" s="80">
        <f t="shared" si="56"/>
        <v>9.5875958502480652E-2</v>
      </c>
      <c r="L68" s="80">
        <f t="shared" si="57"/>
        <v>7.3546995043523244E-2</v>
      </c>
      <c r="M68" s="80">
        <f t="shared" si="58"/>
        <v>0.13309108343742504</v>
      </c>
      <c r="N68" s="80">
        <f t="shared" si="59"/>
        <v>7.6933387383001373E-2</v>
      </c>
      <c r="P68" s="80">
        <f t="shared" si="47"/>
        <v>3.620705588393891E-2</v>
      </c>
      <c r="Q68" s="80">
        <f t="shared" si="48"/>
        <v>9.8278264306315144E-3</v>
      </c>
      <c r="R68" s="80">
        <f t="shared" si="49"/>
        <v>6.635475993373996E-3</v>
      </c>
      <c r="S68" s="80">
        <f t="shared" si="50"/>
        <v>1.2738591332738913E-2</v>
      </c>
      <c r="T68" s="80">
        <f t="shared" si="51"/>
        <v>4.1763141898632616E-2</v>
      </c>
      <c r="U68" s="80">
        <f t="shared" si="52"/>
        <v>1.4446251755277695E-2</v>
      </c>
    </row>
    <row r="69" spans="1:21">
      <c r="A69" s="26">
        <v>43951</v>
      </c>
      <c r="B69" s="33">
        <v>4001.7730000000001</v>
      </c>
      <c r="C69" s="33">
        <v>10163.727000000001</v>
      </c>
      <c r="D69" s="33">
        <v>2446.6129999999998</v>
      </c>
      <c r="E69" s="33">
        <v>1492.915</v>
      </c>
      <c r="F69" s="33">
        <v>421.767</v>
      </c>
      <c r="G69" s="33">
        <v>18526.795000000002</v>
      </c>
      <c r="I69" s="80">
        <f t="shared" si="54"/>
        <v>0.67860098582504236</v>
      </c>
      <c r="J69" s="80">
        <f t="shared" si="55"/>
        <v>7.0836628864331841E-2</v>
      </c>
      <c r="K69" s="80">
        <f t="shared" si="56"/>
        <v>9.566090849896236E-2</v>
      </c>
      <c r="L69" s="80">
        <f t="shared" si="57"/>
        <v>7.3827120533707324E-2</v>
      </c>
      <c r="M69" s="80">
        <f t="shared" si="58"/>
        <v>0.13404747884585899</v>
      </c>
      <c r="N69" s="80">
        <f t="shared" si="59"/>
        <v>0.16736781761867192</v>
      </c>
      <c r="P69" s="80">
        <f t="shared" si="47"/>
        <v>0.5058757698671541</v>
      </c>
      <c r="Q69" s="80">
        <f t="shared" si="48"/>
        <v>7.0577182237459013E-3</v>
      </c>
      <c r="R69" s="80">
        <f t="shared" si="49"/>
        <v>7.0202098571878757E-3</v>
      </c>
      <c r="S69" s="80">
        <f t="shared" si="50"/>
        <v>-2.1345454569292155E-2</v>
      </c>
      <c r="T69" s="80">
        <f t="shared" si="51"/>
        <v>-6.0709044222285069E-2</v>
      </c>
      <c r="U69" s="80">
        <f t="shared" si="52"/>
        <v>8.002787921672172E-2</v>
      </c>
    </row>
    <row r="70" spans="1:21">
      <c r="A70" s="26">
        <v>43982</v>
      </c>
      <c r="B70" s="33">
        <v>4629.9189999999999</v>
      </c>
      <c r="C70" s="33">
        <v>10176.713</v>
      </c>
      <c r="D70" s="33">
        <v>2472.6660000000002</v>
      </c>
      <c r="E70" s="33">
        <v>1502.1659999999999</v>
      </c>
      <c r="F70" s="33">
        <v>441.767</v>
      </c>
      <c r="G70" s="33">
        <v>19223.231</v>
      </c>
      <c r="I70" s="80">
        <f t="shared" si="54"/>
        <v>0.96687562076615174</v>
      </c>
      <c r="J70" s="80">
        <f t="shared" si="55"/>
        <v>6.9387746952836782E-2</v>
      </c>
      <c r="K70" s="80">
        <f t="shared" si="56"/>
        <v>9.4839258720711417E-2</v>
      </c>
      <c r="L70" s="80">
        <f t="shared" si="57"/>
        <v>6.5142353094669314E-2</v>
      </c>
      <c r="M70" s="80">
        <f t="shared" si="58"/>
        <v>0.12752327062324698</v>
      </c>
      <c r="N70" s="80">
        <f t="shared" si="59"/>
        <v>0.20666238107789314</v>
      </c>
      <c r="P70" s="80">
        <f t="shared" si="47"/>
        <v>0.15696692441075477</v>
      </c>
      <c r="Q70" s="80">
        <f t="shared" si="48"/>
        <v>1.2776809137040601E-3</v>
      </c>
      <c r="R70" s="80">
        <f t="shared" si="49"/>
        <v>1.0648598695421008E-2</v>
      </c>
      <c r="S70" s="80">
        <f t="shared" si="50"/>
        <v>6.1966019498764791E-3</v>
      </c>
      <c r="T70" s="80">
        <f t="shared" si="51"/>
        <v>4.7419546811391156E-2</v>
      </c>
      <c r="U70" s="80">
        <f t="shared" si="52"/>
        <v>3.7590743568976626E-2</v>
      </c>
    </row>
    <row r="71" spans="1:21">
      <c r="A71" s="26">
        <v>44012</v>
      </c>
      <c r="B71" s="33">
        <v>5079.6260000000002</v>
      </c>
      <c r="C71" s="33">
        <v>10314.465</v>
      </c>
      <c r="D71" s="33">
        <v>2533.3609999999999</v>
      </c>
      <c r="E71" s="33">
        <v>1509.4839999999999</v>
      </c>
      <c r="F71" s="33">
        <v>461.767</v>
      </c>
      <c r="G71" s="33">
        <v>19898.703000000001</v>
      </c>
      <c r="I71" s="80">
        <f t="shared" si="54"/>
        <v>1.2566747847782298</v>
      </c>
      <c r="J71" s="80">
        <f t="shared" si="55"/>
        <v>7.9549385378511417E-2</v>
      </c>
      <c r="K71" s="80">
        <f t="shared" si="56"/>
        <v>0.11382280034856396</v>
      </c>
      <c r="L71" s="80">
        <f t="shared" si="57"/>
        <v>5.3768229964753056E-2</v>
      </c>
      <c r="M71" s="80">
        <f t="shared" si="58"/>
        <v>0.12680239041685892</v>
      </c>
      <c r="N71" s="80">
        <f t="shared" si="59"/>
        <v>0.24975438213485934</v>
      </c>
      <c r="P71" s="80">
        <f t="shared" si="47"/>
        <v>9.7130640946418323E-2</v>
      </c>
      <c r="Q71" s="80">
        <f t="shared" si="48"/>
        <v>1.3536001260918029E-2</v>
      </c>
      <c r="R71" s="80">
        <f t="shared" si="49"/>
        <v>2.4546380303688276E-2</v>
      </c>
      <c r="S71" s="80">
        <f t="shared" si="50"/>
        <v>4.8716320300152827E-3</v>
      </c>
      <c r="T71" s="80">
        <f t="shared" si="51"/>
        <v>4.5272734269422577E-2</v>
      </c>
      <c r="U71" s="80">
        <f t="shared" si="52"/>
        <v>3.5138317798917518E-2</v>
      </c>
    </row>
    <row r="72" spans="1:21">
      <c r="A72" s="26">
        <v>44043</v>
      </c>
      <c r="B72" s="33">
        <v>5078.9409999999998</v>
      </c>
      <c r="C72" s="33">
        <v>10427.629000000001</v>
      </c>
      <c r="D72" s="33">
        <v>2572.9589999999998</v>
      </c>
      <c r="E72" s="33">
        <v>1486.749</v>
      </c>
      <c r="F72" s="33">
        <v>434.32400000000001</v>
      </c>
      <c r="G72" s="33">
        <v>20000.601999999999</v>
      </c>
      <c r="I72" s="80">
        <f t="shared" si="54"/>
        <v>1.3024379651452449</v>
      </c>
      <c r="J72" s="80">
        <f t="shared" si="55"/>
        <v>8.1455092141115681E-2</v>
      </c>
      <c r="K72" s="80">
        <f t="shared" si="56"/>
        <v>0.12326367212227307</v>
      </c>
      <c r="L72" s="80">
        <f t="shared" si="57"/>
        <v>3.7844075122719367E-2</v>
      </c>
      <c r="M72" s="80">
        <f t="shared" si="58"/>
        <v>0.1191984889207276</v>
      </c>
      <c r="N72" s="80">
        <f t="shared" si="59"/>
        <v>0.25322308309790698</v>
      </c>
      <c r="P72" s="80">
        <f t="shared" si="47"/>
        <v>-1.3485244779842809E-4</v>
      </c>
      <c r="Q72" s="80">
        <f t="shared" si="48"/>
        <v>1.097138823971977E-2</v>
      </c>
      <c r="R72" s="80">
        <f t="shared" si="49"/>
        <v>1.5630618770873905E-2</v>
      </c>
      <c r="S72" s="80">
        <f t="shared" si="50"/>
        <v>-1.5061438213323175E-2</v>
      </c>
      <c r="T72" s="80">
        <f t="shared" si="51"/>
        <v>-5.9430405377603801E-2</v>
      </c>
      <c r="U72" s="80">
        <f t="shared" si="52"/>
        <v>5.1208865221012978E-3</v>
      </c>
    </row>
    <row r="73" spans="1:21">
      <c r="A73" s="26">
        <v>44074</v>
      </c>
      <c r="B73" s="33">
        <v>5076.7209999999995</v>
      </c>
      <c r="C73" s="33">
        <v>10524.031999999999</v>
      </c>
      <c r="D73" s="33">
        <v>2624.5349999999999</v>
      </c>
      <c r="E73" s="33">
        <v>1501.8720000000001</v>
      </c>
      <c r="F73" s="33">
        <v>456.32400000000001</v>
      </c>
      <c r="G73" s="33">
        <v>20183.484</v>
      </c>
      <c r="I73" s="80">
        <f t="shared" si="54"/>
        <v>1.1770609134552501</v>
      </c>
      <c r="J73" s="80">
        <f t="shared" si="55"/>
        <v>8.984797888907492E-2</v>
      </c>
      <c r="K73" s="80">
        <f t="shared" si="56"/>
        <v>0.13958256533570235</v>
      </c>
      <c r="L73" s="80">
        <f t="shared" si="57"/>
        <v>4.2947835664078227E-2</v>
      </c>
      <c r="M73" s="80">
        <f t="shared" si="58"/>
        <v>0.1237652899644639</v>
      </c>
      <c r="N73" s="80">
        <f t="shared" si="59"/>
        <v>0.25071961283710853</v>
      </c>
      <c r="P73" s="80">
        <f t="shared" si="47"/>
        <v>-4.370989936681724E-4</v>
      </c>
      <c r="Q73" s="80">
        <f t="shared" si="48"/>
        <v>9.2449587533272037E-3</v>
      </c>
      <c r="R73" s="80">
        <f t="shared" si="49"/>
        <v>2.0045402977661109E-2</v>
      </c>
      <c r="S73" s="80">
        <f t="shared" si="50"/>
        <v>1.0171858195297201E-2</v>
      </c>
      <c r="T73" s="80">
        <f t="shared" si="51"/>
        <v>5.0653429237159431E-2</v>
      </c>
      <c r="U73" s="80">
        <f t="shared" si="52"/>
        <v>9.1438247708743869E-3</v>
      </c>
    </row>
    <row r="74" spans="1:21">
      <c r="A74" s="26">
        <v>44104</v>
      </c>
      <c r="B74" s="33">
        <v>5028.9080000000004</v>
      </c>
      <c r="C74" s="33">
        <v>10663.763999999999</v>
      </c>
      <c r="D74" s="33">
        <v>2673.4929999999999</v>
      </c>
      <c r="E74" s="33">
        <v>1523.191</v>
      </c>
      <c r="F74" s="33">
        <v>478.32400000000001</v>
      </c>
      <c r="G74" s="33">
        <v>20367.679999999997</v>
      </c>
      <c r="I74" s="80">
        <f t="shared" si="54"/>
        <v>1.1156907273919017</v>
      </c>
      <c r="J74" s="80">
        <f t="shared" si="55"/>
        <v>9.2287200044577355E-2</v>
      </c>
      <c r="K74" s="80">
        <f t="shared" si="56"/>
        <v>0.15283228370054314</v>
      </c>
      <c r="L74" s="80">
        <f t="shared" si="57"/>
        <v>4.6394171154330976E-2</v>
      </c>
      <c r="M74" s="80">
        <f t="shared" si="58"/>
        <v>0.1279444050114722</v>
      </c>
      <c r="N74" s="80">
        <f t="shared" si="59"/>
        <v>0.24660411636762181</v>
      </c>
      <c r="P74" s="80">
        <f t="shared" si="47"/>
        <v>-9.418086989613772E-3</v>
      </c>
      <c r="Q74" s="80">
        <f t="shared" si="48"/>
        <v>1.3277420669188356E-2</v>
      </c>
      <c r="R74" s="80">
        <f t="shared" si="49"/>
        <v>1.8653971084401588E-2</v>
      </c>
      <c r="S74" s="80">
        <f t="shared" si="50"/>
        <v>1.4194951367360265E-2</v>
      </c>
      <c r="T74" s="80">
        <f t="shared" si="51"/>
        <v>4.8211358596085274E-2</v>
      </c>
      <c r="U74" s="80">
        <f t="shared" si="52"/>
        <v>9.1260755576190178E-3</v>
      </c>
    </row>
    <row r="75" spans="1:21">
      <c r="A75" s="26">
        <v>44135</v>
      </c>
      <c r="B75" s="33">
        <v>4985.34</v>
      </c>
      <c r="C75" s="33">
        <v>10729.201999999999</v>
      </c>
      <c r="D75" s="33">
        <v>2697.136</v>
      </c>
      <c r="E75" s="33">
        <v>1544.9639999999999</v>
      </c>
      <c r="F75" s="33">
        <v>478.32400000000001</v>
      </c>
      <c r="G75" s="33">
        <v>20434.966</v>
      </c>
      <c r="I75" s="80">
        <f t="shared" si="54"/>
        <v>1.0297995785959309</v>
      </c>
      <c r="J75" s="80">
        <f t="shared" si="55"/>
        <v>9.0926487133379919E-2</v>
      </c>
      <c r="K75" s="80">
        <f t="shared" si="56"/>
        <v>0.15505821037101741</v>
      </c>
      <c r="L75" s="80">
        <f t="shared" si="57"/>
        <v>4.7828198290338575E-2</v>
      </c>
      <c r="M75" s="80">
        <f t="shared" si="58"/>
        <v>0.1816742221179144</v>
      </c>
      <c r="N75" s="80">
        <f t="shared" si="59"/>
        <v>0.23808404977936193</v>
      </c>
      <c r="P75" s="80">
        <f t="shared" si="47"/>
        <v>-8.6635110445448804E-3</v>
      </c>
      <c r="Q75" s="80">
        <f t="shared" si="48"/>
        <v>6.1364823902705368E-3</v>
      </c>
      <c r="R75" s="80">
        <f t="shared" si="49"/>
        <v>8.8434867792808181E-3</v>
      </c>
      <c r="S75" s="80">
        <f t="shared" si="50"/>
        <v>1.4294333409270443E-2</v>
      </c>
      <c r="T75" s="80">
        <f t="shared" si="51"/>
        <v>0</v>
      </c>
      <c r="U75" s="80">
        <f t="shared" si="52"/>
        <v>3.3035672202235133E-3</v>
      </c>
    </row>
    <row r="76" spans="1:21">
      <c r="A76" s="26">
        <v>44165</v>
      </c>
      <c r="B76" s="101">
        <v>4943.6639999999998</v>
      </c>
      <c r="C76" s="101">
        <v>10919.136</v>
      </c>
      <c r="D76" s="101">
        <v>2786.6190000000001</v>
      </c>
      <c r="E76" s="101">
        <v>1561.2270000000001</v>
      </c>
      <c r="F76" s="101">
        <v>474.50200000000001</v>
      </c>
      <c r="G76" s="101">
        <v>20685.147999999997</v>
      </c>
      <c r="I76" s="80">
        <f t="shared" si="54"/>
        <v>0.96557153353626513</v>
      </c>
      <c r="J76" s="80">
        <f t="shared" si="55"/>
        <v>0.11074867638024743</v>
      </c>
      <c r="K76" s="80">
        <f t="shared" si="56"/>
        <v>0.17924274393603556</v>
      </c>
      <c r="L76" s="80">
        <f t="shared" si="57"/>
        <v>4.9538969140914935E-2</v>
      </c>
      <c r="M76" s="80">
        <f t="shared" si="58"/>
        <v>0.1223245857823716</v>
      </c>
      <c r="N76" s="80">
        <f t="shared" si="59"/>
        <v>0.24467342554300675</v>
      </c>
      <c r="P76" s="80">
        <f t="shared" si="47"/>
        <v>-8.359710671689502E-3</v>
      </c>
      <c r="Q76" s="80">
        <f t="shared" si="48"/>
        <v>1.7702528109732718E-2</v>
      </c>
      <c r="R76" s="80">
        <f t="shared" si="49"/>
        <v>3.3177044094179875E-2</v>
      </c>
      <c r="S76" s="80">
        <f t="shared" si="50"/>
        <v>1.0526458868944655E-2</v>
      </c>
      <c r="T76" s="80">
        <f t="shared" si="51"/>
        <v>-7.9903998126792386E-3</v>
      </c>
      <c r="U76" s="80">
        <f t="shared" si="52"/>
        <v>1.2242839063201671E-2</v>
      </c>
    </row>
    <row r="77" spans="1:21">
      <c r="A77" s="26">
        <v>44196</v>
      </c>
      <c r="B77" s="101">
        <v>4964.1400000000003</v>
      </c>
      <c r="C77" s="101">
        <v>11091.924000000001</v>
      </c>
      <c r="D77" s="101">
        <v>2839.2930000000001</v>
      </c>
      <c r="E77" s="101">
        <v>1579.27</v>
      </c>
      <c r="F77" s="101">
        <v>498.50200000000001</v>
      </c>
      <c r="G77" s="101">
        <v>20973.129000000004</v>
      </c>
      <c r="I77" s="80">
        <f t="shared" si="54"/>
        <v>1.0539591801607373</v>
      </c>
      <c r="J77" s="80">
        <f t="shared" si="55"/>
        <v>0.11709799077088667</v>
      </c>
      <c r="K77" s="80">
        <f t="shared" si="56"/>
        <v>0.19345312029093886</v>
      </c>
      <c r="L77" s="80">
        <f t="shared" si="57"/>
        <v>4.7702447648711566E-2</v>
      </c>
      <c r="M77" s="80">
        <f t="shared" si="58"/>
        <v>0.13087724870125461</v>
      </c>
      <c r="N77" s="80">
        <f t="shared" si="59"/>
        <v>0.25788506397073641</v>
      </c>
      <c r="P77" s="80">
        <f t="shared" si="47"/>
        <v>4.1418672466415618E-3</v>
      </c>
      <c r="Q77" s="80">
        <f t="shared" si="48"/>
        <v>1.582432895789565E-2</v>
      </c>
      <c r="R77" s="80">
        <f t="shared" si="49"/>
        <v>1.8902476441881699E-2</v>
      </c>
      <c r="S77" s="80">
        <f t="shared" si="50"/>
        <v>1.15569356666263E-2</v>
      </c>
      <c r="T77" s="80">
        <f t="shared" si="51"/>
        <v>5.0579344238801838E-2</v>
      </c>
      <c r="U77" s="80">
        <f t="shared" si="52"/>
        <v>1.3922114552915366E-2</v>
      </c>
    </row>
    <row r="78" spans="1:21">
      <c r="A78" s="26">
        <v>44227</v>
      </c>
      <c r="B78" s="101">
        <v>4954.95</v>
      </c>
      <c r="C78" s="101">
        <v>11172.762000000001</v>
      </c>
      <c r="D78" s="101">
        <v>2865.7049999999999</v>
      </c>
      <c r="E78" s="101">
        <v>1549.7840000000001</v>
      </c>
      <c r="F78" s="101">
        <v>498.50200000000001</v>
      </c>
      <c r="G78" s="101">
        <v>21041.703000000001</v>
      </c>
      <c r="I78" s="80">
        <f t="shared" ref="I78" si="60">B78/B66-1</f>
        <v>1.0608778221937358</v>
      </c>
      <c r="J78" s="80">
        <f t="shared" ref="J78" si="61">C78/C66-1</f>
        <v>0.11741744156461364</v>
      </c>
      <c r="K78" s="80">
        <f t="shared" ref="K78" si="62">D78/D66-1</f>
        <v>0.19625233086586102</v>
      </c>
      <c r="L78" s="80">
        <f t="shared" ref="L78" si="63">E78/E66-1</f>
        <v>3.3484910017598457E-2</v>
      </c>
      <c r="M78" s="80">
        <f t="shared" ref="M78" si="64">F78/F66-1</f>
        <v>0.20695065201706431</v>
      </c>
      <c r="N78" s="80">
        <f t="shared" ref="N78" si="65">G78/G66-1</f>
        <v>0.25913829132366528</v>
      </c>
      <c r="P78" s="80">
        <f t="shared" ref="P78" si="66">B78/B77-1</f>
        <v>-1.8512773612349154E-3</v>
      </c>
      <c r="Q78" s="80">
        <f t="shared" ref="Q78" si="67">C78/C77-1</f>
        <v>7.2880052189321365E-3</v>
      </c>
      <c r="R78" s="80">
        <f t="shared" ref="R78" si="68">D78/D77-1</f>
        <v>9.3023157525482514E-3</v>
      </c>
      <c r="S78" s="80">
        <f t="shared" ref="S78" si="69">E78/E77-1</f>
        <v>-1.8670651630183444E-2</v>
      </c>
      <c r="T78" s="80">
        <f t="shared" ref="T78" si="70">F78/F77-1</f>
        <v>0</v>
      </c>
      <c r="U78" s="80">
        <f t="shared" ref="U78" si="71">G78/G77-1</f>
        <v>3.2696122738766764E-3</v>
      </c>
    </row>
    <row r="79" spans="1:21">
      <c r="A79" s="26">
        <v>44255</v>
      </c>
      <c r="B79" s="101">
        <v>4859.0330000000004</v>
      </c>
      <c r="C79" s="101">
        <v>11312.276</v>
      </c>
      <c r="D79" s="101">
        <v>2919.6680000000001</v>
      </c>
      <c r="E79" s="101">
        <v>1559.989</v>
      </c>
      <c r="F79" s="101">
        <v>500.29199999999997</v>
      </c>
      <c r="G79" s="106">
        <v>21151.258000000005</v>
      </c>
      <c r="I79" s="80">
        <f t="shared" ref="I79" si="72">B79/B67-1</f>
        <v>0.89466786608193227</v>
      </c>
      <c r="J79" s="80">
        <f t="shared" ref="J79" si="73">C79/C67-1</f>
        <v>0.13187559878030175</v>
      </c>
      <c r="K79" s="80">
        <f t="shared" ref="K79" si="74">D79/D67-1</f>
        <v>0.20970258648906892</v>
      </c>
      <c r="L79" s="80">
        <f t="shared" ref="L79" si="75">E79/E67-1</f>
        <v>3.5650529214513282E-2</v>
      </c>
      <c r="M79" s="80">
        <f t="shared" ref="M79" si="76">F79/F67-1</f>
        <v>0.1607002825815611</v>
      </c>
      <c r="N79" s="80">
        <f t="shared" ref="N79" si="77">G79/G67-1</f>
        <v>0.25083468290269861</v>
      </c>
      <c r="P79" s="80">
        <f t="shared" ref="P79" si="78">B79/B78-1</f>
        <v>-1.9357813903268295E-2</v>
      </c>
      <c r="Q79" s="80">
        <f t="shared" ref="Q79" si="79">C79/C78-1</f>
        <v>1.2486975020142621E-2</v>
      </c>
      <c r="R79" s="80">
        <f t="shared" ref="R79" si="80">D79/D78-1</f>
        <v>1.8830619341488442E-2</v>
      </c>
      <c r="S79" s="80">
        <f t="shared" ref="S79" si="81">E79/E78-1</f>
        <v>6.584788589893753E-3</v>
      </c>
      <c r="T79" s="80">
        <f t="shared" ref="T79" si="82">F79/F78-1</f>
        <v>3.590757910700404E-3</v>
      </c>
      <c r="U79" s="80">
        <f t="shared" ref="U79" si="83">G79/G78-1</f>
        <v>5.2065652670796325E-3</v>
      </c>
    </row>
    <row r="80" spans="1:21">
      <c r="A80" s="26">
        <v>44286</v>
      </c>
      <c r="B80" s="112">
        <v>4669.0389999999998</v>
      </c>
      <c r="C80" s="112">
        <v>11597.217000000001</v>
      </c>
      <c r="D80" s="112">
        <v>3006.3150000000001</v>
      </c>
      <c r="E80" s="112">
        <v>1581.9760000000001</v>
      </c>
      <c r="F80" s="112">
        <v>526.29200000000003</v>
      </c>
      <c r="G80" s="112">
        <v>21380.839</v>
      </c>
      <c r="I80" s="80">
        <f t="shared" ref="I80" si="84">B80/B68-1</f>
        <v>0.75696939798053697</v>
      </c>
      <c r="J80" s="80">
        <f t="shared" ref="J80" si="85">C80/C68-1</f>
        <v>0.14909293507840538</v>
      </c>
      <c r="K80" s="80">
        <f t="shared" ref="K80" si="86">D80/D68-1</f>
        <v>0.23739224887500088</v>
      </c>
      <c r="L80" s="80">
        <f t="shared" ref="L80" si="87">E80/E68-1</f>
        <v>3.7036939921087031E-2</v>
      </c>
      <c r="M80" s="80">
        <f t="shared" ref="M80" si="88">F80/F68-1</f>
        <v>0.1720720580276911</v>
      </c>
      <c r="N80" s="80">
        <f t="shared" ref="N80" si="89">G80/G68-1</f>
        <v>0.24640566277352183</v>
      </c>
      <c r="P80" s="80">
        <f t="shared" ref="P80" si="90">B80/B79-1</f>
        <v>-3.9101195649422493E-2</v>
      </c>
      <c r="Q80" s="80">
        <f t="shared" ref="Q80" si="91">C80/C79-1</f>
        <v>2.5188653459303989E-2</v>
      </c>
      <c r="R80" s="80">
        <f t="shared" ref="R80" si="92">D80/D79-1</f>
        <v>2.967700437172982E-2</v>
      </c>
      <c r="S80" s="80">
        <f t="shared" ref="S80" si="93">E80/E79-1</f>
        <v>1.4094330152327972E-2</v>
      </c>
      <c r="T80" s="80">
        <f t="shared" ref="T80" si="94">F80/F79-1</f>
        <v>5.1969649724560973E-2</v>
      </c>
      <c r="U80" s="80">
        <f t="shared" ref="U80" si="95">G80/G79-1</f>
        <v>1.0854248007375888E-2</v>
      </c>
    </row>
    <row r="81" spans="1:21">
      <c r="A81" s="26">
        <v>44316</v>
      </c>
      <c r="B81" s="112">
        <v>4540.05</v>
      </c>
      <c r="C81" s="112">
        <v>11783.304</v>
      </c>
      <c r="D81" s="112">
        <v>3062.5819999999999</v>
      </c>
      <c r="E81" s="112">
        <v>1562.1859999999999</v>
      </c>
      <c r="F81" s="112">
        <v>501.46899999999999</v>
      </c>
      <c r="G81" s="112">
        <v>21449.591</v>
      </c>
      <c r="I81" s="80">
        <f t="shared" ref="I81" si="96">B81/B69-1</f>
        <v>0.1345096286071199</v>
      </c>
      <c r="J81" s="80">
        <f t="shared" ref="J81" si="97">C81/C69-1</f>
        <v>0.15934873103144143</v>
      </c>
      <c r="K81" s="80">
        <f t="shared" ref="K81" si="98">D81/D69-1</f>
        <v>0.25176396920967892</v>
      </c>
      <c r="L81" s="80">
        <f t="shared" ref="L81" si="99">E81/E69-1</f>
        <v>4.6399828523392195E-2</v>
      </c>
      <c r="M81" s="80">
        <f t="shared" ref="M81" si="100">F81/F69-1</f>
        <v>0.18897163599807487</v>
      </c>
      <c r="N81" s="80">
        <f t="shared" ref="N81" si="101">G81/G69-1</f>
        <v>0.15776047611041188</v>
      </c>
      <c r="P81" s="80">
        <f t="shared" ref="P81" si="102">B81/B80-1</f>
        <v>-2.7626455893814517E-2</v>
      </c>
      <c r="Q81" s="80">
        <f t="shared" ref="Q81" si="103">C81/C80-1</f>
        <v>1.6045832375129354E-2</v>
      </c>
      <c r="R81" s="80">
        <f t="shared" ref="R81" si="104">D81/D80-1</f>
        <v>1.8716268920588863E-2</v>
      </c>
      <c r="S81" s="80">
        <f t="shared" ref="S81" si="105">E81/E80-1</f>
        <v>-1.2509671448871607E-2</v>
      </c>
      <c r="T81" s="80">
        <f t="shared" ref="T81" si="106">F81/F80-1</f>
        <v>-4.7165831895601751E-2</v>
      </c>
      <c r="U81" s="80">
        <f t="shared" ref="U81" si="107">G81/G80-1</f>
        <v>3.2155894350076597E-3</v>
      </c>
    </row>
    <row r="82" spans="1:21">
      <c r="A82" s="26">
        <v>44347</v>
      </c>
      <c r="B82" s="112">
        <v>4377.0780000000004</v>
      </c>
      <c r="C82" s="112">
        <v>11830.355</v>
      </c>
      <c r="D82" s="112">
        <v>3093.8389999999999</v>
      </c>
      <c r="E82" s="112">
        <v>1585.3240000000001</v>
      </c>
      <c r="F82" s="112">
        <v>527.46900000000005</v>
      </c>
      <c r="G82" s="112">
        <v>21414.065000000002</v>
      </c>
      <c r="I82" s="80">
        <f t="shared" ref="I82" si="108">B82/B70-1</f>
        <v>-5.4610242641393802E-2</v>
      </c>
      <c r="J82" s="80">
        <f t="shared" ref="J82" si="109">C82/C70-1</f>
        <v>0.16249274200815145</v>
      </c>
      <c r="K82" s="80">
        <f t="shared" ref="K82" si="110">D82/D70-1</f>
        <v>0.25121589409972866</v>
      </c>
      <c r="L82" s="80">
        <f t="shared" ref="L82" si="111">E82/E70-1</f>
        <v>5.5358728662478152E-2</v>
      </c>
      <c r="M82" s="80">
        <f t="shared" ref="M82" si="112">F82/F70-1</f>
        <v>0.19399819361790271</v>
      </c>
      <c r="N82" s="80">
        <f t="shared" ref="N82" si="113">G82/G70-1</f>
        <v>0.11396804210488876</v>
      </c>
      <c r="P82" s="80">
        <f t="shared" ref="P82" si="114">B82/B81-1</f>
        <v>-3.5896520963425438E-2</v>
      </c>
      <c r="Q82" s="80">
        <f t="shared" ref="Q82" si="115">C82/C81-1</f>
        <v>3.9930226700422011E-3</v>
      </c>
      <c r="R82" s="80">
        <f t="shared" ref="R82" si="116">D82/D81-1</f>
        <v>1.0206094073562877E-2</v>
      </c>
      <c r="S82" s="80">
        <f t="shared" ref="S82" si="117">E82/E81-1</f>
        <v>1.481129647814039E-2</v>
      </c>
      <c r="T82" s="80">
        <f t="shared" ref="T82" si="118">F82/F81-1</f>
        <v>5.1847671541012552E-2</v>
      </c>
      <c r="U82" s="80">
        <f t="shared" ref="U82" si="119">G82/G81-1</f>
        <v>-1.6562553570368399E-3</v>
      </c>
    </row>
    <row r="83" spans="1:21">
      <c r="A83" s="26">
        <v>44377</v>
      </c>
      <c r="B83" s="112">
        <v>4275.0919999999996</v>
      </c>
      <c r="C83" s="112">
        <v>12106.352000000001</v>
      </c>
      <c r="D83" s="112">
        <v>3179.9290000000001</v>
      </c>
      <c r="E83" s="112">
        <v>1618.13</v>
      </c>
      <c r="F83" s="112">
        <v>553.47</v>
      </c>
      <c r="G83" s="112">
        <v>21732.973000000002</v>
      </c>
      <c r="I83" s="80">
        <f t="shared" ref="I83" si="120">B83/B71-1</f>
        <v>-0.15838449523646048</v>
      </c>
      <c r="J83" s="80">
        <f t="shared" ref="J83" si="121">C83/C71-1</f>
        <v>0.17372563676351604</v>
      </c>
      <c r="K83" s="80">
        <f t="shared" ref="K83" si="122">D83/D71-1</f>
        <v>0.25522142323972008</v>
      </c>
      <c r="L83" s="80">
        <f t="shared" ref="L83" si="123">E83/E71-1</f>
        <v>7.1975589009224406E-2</v>
      </c>
      <c r="M83" s="80">
        <f t="shared" ref="M83" si="124">F83/F71-1</f>
        <v>0.1985914974435159</v>
      </c>
      <c r="N83" s="80">
        <f t="shared" ref="N83" si="125">G83/G71-1</f>
        <v>9.2180379796612977E-2</v>
      </c>
      <c r="P83" s="80">
        <f t="shared" ref="P83" si="126">B83/B82-1</f>
        <v>-2.3300018871036943E-2</v>
      </c>
      <c r="Q83" s="80">
        <f t="shared" ref="Q83" si="127">C83/C82-1</f>
        <v>2.3329561961581202E-2</v>
      </c>
      <c r="R83" s="80">
        <f t="shared" ref="R83" si="128">D83/D82-1</f>
        <v>2.7826270209923676E-2</v>
      </c>
      <c r="S83" s="80">
        <f t="shared" ref="S83" si="129">E83/E82-1</f>
        <v>2.0693561694644202E-2</v>
      </c>
      <c r="T83" s="80">
        <f t="shared" ref="T83" si="130">F83/F82-1</f>
        <v>4.9293892152903807E-2</v>
      </c>
      <c r="U83" s="80">
        <f t="shared" ref="U83" si="131">G83/G82-1</f>
        <v>1.4892455028972851E-2</v>
      </c>
    </row>
    <row r="84" spans="1:21">
      <c r="A84" s="26">
        <v>44408</v>
      </c>
      <c r="B84" s="112">
        <v>4142.1270000000004</v>
      </c>
      <c r="C84" s="112">
        <v>12185.026</v>
      </c>
      <c r="D84" s="112">
        <v>3207.88</v>
      </c>
      <c r="E84" s="112">
        <v>1603.9870000000001</v>
      </c>
      <c r="F84" s="112">
        <v>553.47</v>
      </c>
      <c r="G84" s="112">
        <v>21692.49</v>
      </c>
      <c r="I84" s="80">
        <f t="shared" ref="I84" si="132">B84/B72-1</f>
        <v>-0.18445065615056355</v>
      </c>
      <c r="J84" s="80">
        <f t="shared" ref="J84" si="133">C84/C72-1</f>
        <v>0.16853275082955088</v>
      </c>
      <c r="K84" s="80">
        <f t="shared" ref="K84" si="134">D84/D72-1</f>
        <v>0.24676685481579774</v>
      </c>
      <c r="L84" s="80">
        <f t="shared" ref="L84" si="135">E84/E72-1</f>
        <v>7.8855274158583732E-2</v>
      </c>
      <c r="M84" s="80">
        <f t="shared" ref="M84" si="136">F84/F72-1</f>
        <v>0.27432515817684489</v>
      </c>
      <c r="N84" s="80">
        <f t="shared" ref="N84" si="137">G84/G72-1</f>
        <v>8.4591853785201288E-2</v>
      </c>
      <c r="P84" s="80">
        <f t="shared" ref="P84" si="138">B84/B83-1</f>
        <v>-3.1102254641537375E-2</v>
      </c>
      <c r="Q84" s="80">
        <f t="shared" ref="Q84" si="139">C84/C83-1</f>
        <v>6.4985719893160265E-3</v>
      </c>
      <c r="R84" s="80">
        <f t="shared" ref="R84" si="140">D84/D83-1</f>
        <v>8.7898188921828879E-3</v>
      </c>
      <c r="S84" s="80">
        <f t="shared" ref="S84" si="141">E84/E83-1</f>
        <v>-8.7403360669414676E-3</v>
      </c>
      <c r="T84" s="80">
        <f t="shared" ref="T84" si="142">F84/F83-1</f>
        <v>0</v>
      </c>
      <c r="U84" s="80">
        <f t="shared" ref="U84" si="143">G84/G83-1</f>
        <v>-1.8627456077914273E-3</v>
      </c>
    </row>
    <row r="85" spans="1:21">
      <c r="A85" s="26">
        <v>44439</v>
      </c>
      <c r="B85" s="112">
        <v>4038.1129999999998</v>
      </c>
      <c r="C85" s="112">
        <v>12411.913</v>
      </c>
      <c r="D85" s="112">
        <v>3294.11</v>
      </c>
      <c r="E85" s="112">
        <v>1628.633</v>
      </c>
      <c r="F85" s="112">
        <v>553.36599999999999</v>
      </c>
      <c r="G85" s="112">
        <v>21926.135000000002</v>
      </c>
      <c r="I85" s="80">
        <f t="shared" ref="I85:I87" si="144">B85/B73-1</f>
        <v>-0.20458244603160181</v>
      </c>
      <c r="J85" s="80">
        <f t="shared" ref="J85:J87" si="145">C85/C73-1</f>
        <v>0.17938761493693689</v>
      </c>
      <c r="K85" s="80">
        <f t="shared" ref="K85:K87" si="146">D85/D73-1</f>
        <v>0.25512138340696544</v>
      </c>
      <c r="L85" s="80">
        <f t="shared" ref="L85:L87" si="147">E85/E73-1</f>
        <v>8.4401999637785385E-2</v>
      </c>
      <c r="M85" s="80">
        <f t="shared" ref="M85:M87" si="148">F85/F73-1</f>
        <v>0.21266030276733194</v>
      </c>
      <c r="N85" s="80">
        <f t="shared" ref="N85:N87" si="149">G85/G73-1</f>
        <v>8.6340445485031392E-2</v>
      </c>
      <c r="P85" s="80">
        <f t="shared" ref="P85:P87" si="150">B85/B84-1</f>
        <v>-2.511125322811214E-2</v>
      </c>
      <c r="Q85" s="80">
        <f t="shared" ref="Q85:Q87" si="151">C85/C84-1</f>
        <v>1.862014902553355E-2</v>
      </c>
      <c r="R85" s="80">
        <f t="shared" ref="R85:R87" si="152">D85/D84-1</f>
        <v>2.6880681322243971E-2</v>
      </c>
      <c r="S85" s="80">
        <f t="shared" ref="S85:S87" si="153">E85/E84-1</f>
        <v>1.5365461191393592E-2</v>
      </c>
      <c r="T85" s="80">
        <f t="shared" ref="T85:T87" si="154">F85/F84-1</f>
        <v>-1.8790539685986651E-4</v>
      </c>
      <c r="U85" s="80">
        <f t="shared" ref="U85:U87" si="155">G85/G84-1</f>
        <v>1.0770778273955672E-2</v>
      </c>
    </row>
    <row r="86" spans="1:21">
      <c r="A86" s="26">
        <v>44469</v>
      </c>
      <c r="B86" s="112">
        <v>3714.1190000000001</v>
      </c>
      <c r="C86" s="112">
        <v>12578.941000000001</v>
      </c>
      <c r="D86" s="112">
        <v>3347.5549999999998</v>
      </c>
      <c r="E86" s="112">
        <v>1652.6679999999999</v>
      </c>
      <c r="F86" s="112">
        <v>579.33600000000001</v>
      </c>
      <c r="G86" s="112">
        <v>21872.619000000002</v>
      </c>
      <c r="I86" s="80">
        <f t="shared" si="144"/>
        <v>-0.26144622251987915</v>
      </c>
      <c r="J86" s="80">
        <f t="shared" si="145"/>
        <v>0.17959671650647957</v>
      </c>
      <c r="K86" s="80">
        <f t="shared" si="146"/>
        <v>0.25212783426027285</v>
      </c>
      <c r="L86" s="80">
        <f t="shared" si="147"/>
        <v>8.5003784817530903E-2</v>
      </c>
      <c r="M86" s="80">
        <f t="shared" si="148"/>
        <v>0.21117903345849265</v>
      </c>
      <c r="N86" s="80">
        <f t="shared" si="149"/>
        <v>7.3888582302942929E-2</v>
      </c>
      <c r="P86" s="80">
        <f t="shared" si="150"/>
        <v>-8.0234010291440505E-2</v>
      </c>
      <c r="Q86" s="80">
        <f t="shared" si="151"/>
        <v>1.3457071444184399E-2</v>
      </c>
      <c r="R86" s="80">
        <f t="shared" si="152"/>
        <v>1.6224412663814913E-2</v>
      </c>
      <c r="S86" s="80">
        <f t="shared" si="153"/>
        <v>1.4757775385860317E-2</v>
      </c>
      <c r="T86" s="80">
        <f t="shared" si="154"/>
        <v>4.6930964316564516E-2</v>
      </c>
      <c r="U86" s="80">
        <f t="shared" si="155"/>
        <v>-2.4407402399009293E-3</v>
      </c>
    </row>
    <row r="87" spans="1:21">
      <c r="A87" s="26">
        <v>44500</v>
      </c>
      <c r="B87" s="112">
        <v>3852.1060000000002</v>
      </c>
      <c r="C87" s="112">
        <v>12646.164000000001</v>
      </c>
      <c r="D87" s="112">
        <v>3373.36</v>
      </c>
      <c r="E87" s="112">
        <v>1675.0319999999999</v>
      </c>
      <c r="F87" s="112">
        <v>579.36599999999999</v>
      </c>
      <c r="G87" s="112">
        <v>22126.027999999998</v>
      </c>
      <c r="I87" s="80">
        <f t="shared" si="144"/>
        <v>-0.22731328254442018</v>
      </c>
      <c r="J87" s="80">
        <f t="shared" si="145"/>
        <v>0.17866771452341013</v>
      </c>
      <c r="K87" s="80">
        <f t="shared" si="146"/>
        <v>0.2507192814896988</v>
      </c>
      <c r="L87" s="80">
        <f t="shared" si="147"/>
        <v>8.4188369437734556E-2</v>
      </c>
      <c r="M87" s="80">
        <f t="shared" si="148"/>
        <v>0.21124175245231269</v>
      </c>
      <c r="N87" s="80">
        <f t="shared" si="149"/>
        <v>8.2753355204995049E-2</v>
      </c>
      <c r="P87" s="80">
        <f t="shared" si="150"/>
        <v>3.7152013707692166E-2</v>
      </c>
      <c r="Q87" s="80">
        <f t="shared" si="151"/>
        <v>5.3440905716943821E-3</v>
      </c>
      <c r="R87" s="80">
        <f t="shared" si="152"/>
        <v>7.7086112102715543E-3</v>
      </c>
      <c r="S87" s="80">
        <f t="shared" si="153"/>
        <v>1.3532058465463237E-2</v>
      </c>
      <c r="T87" s="80">
        <f t="shared" si="154"/>
        <v>5.1783421019857556E-5</v>
      </c>
      <c r="U87" s="80">
        <f t="shared" si="155"/>
        <v>1.1585672479367704E-2</v>
      </c>
    </row>
    <row r="88" spans="1:21">
      <c r="A88" s="26">
        <v>44530</v>
      </c>
      <c r="B88" s="112"/>
      <c r="C88" s="112"/>
      <c r="D88" s="112"/>
      <c r="E88" s="112"/>
      <c r="F88" s="112"/>
      <c r="G88" s="112"/>
      <c r="I88" s="80"/>
      <c r="J88" s="80"/>
      <c r="K88" s="80"/>
      <c r="L88" s="80"/>
      <c r="M88" s="80"/>
      <c r="N88" s="80"/>
      <c r="P88" s="80"/>
      <c r="Q88" s="80"/>
      <c r="R88" s="80"/>
      <c r="S88" s="80"/>
      <c r="T88" s="80"/>
      <c r="U88" s="80"/>
    </row>
    <row r="89" spans="1:21">
      <c r="A89" s="26">
        <v>44561</v>
      </c>
      <c r="B89" s="112"/>
      <c r="C89" s="112"/>
      <c r="D89" s="112"/>
      <c r="E89" s="112"/>
      <c r="F89" s="112"/>
      <c r="G89" s="112"/>
      <c r="I89" s="80"/>
      <c r="J89" s="80"/>
      <c r="K89" s="80"/>
      <c r="L89" s="80"/>
      <c r="M89" s="80"/>
      <c r="N89" s="80"/>
      <c r="P89" s="80"/>
      <c r="Q89" s="80"/>
      <c r="R89" s="80"/>
      <c r="S89" s="80"/>
      <c r="T89" s="80"/>
      <c r="U89" s="80"/>
    </row>
    <row r="93" spans="1:21">
      <c r="A93" s="24"/>
    </row>
    <row r="94" spans="1:21">
      <c r="A94" s="24"/>
    </row>
    <row r="95" spans="1:21">
      <c r="A95" s="24"/>
    </row>
    <row r="96" spans="1:21">
      <c r="A96" s="24"/>
    </row>
    <row r="97" spans="1:1">
      <c r="A97" s="24"/>
    </row>
    <row r="98" spans="1:1">
      <c r="A98" s="24"/>
    </row>
  </sheetData>
  <mergeCells count="2">
    <mergeCell ref="I7:N7"/>
    <mergeCell ref="P7:U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2E7BF-E359-4605-8E76-EB634ACA2E8C}">
  <dimension ref="A1:AI264"/>
  <sheetViews>
    <sheetView workbookViewId="0">
      <pane xSplit="1" ySplit="8" topLeftCell="B27" activePane="bottomRight" state="frozen"/>
      <selection pane="topRight" activeCell="B1" sqref="B1"/>
      <selection pane="bottomLeft" activeCell="A9" sqref="A9"/>
      <selection pane="bottomRight" activeCell="B5" sqref="B5"/>
    </sheetView>
  </sheetViews>
  <sheetFormatPr defaultRowHeight="12"/>
  <cols>
    <col min="1" max="1" width="8.7109375" style="27" customWidth="1"/>
    <col min="2" max="2" width="11.7109375" style="21" customWidth="1"/>
    <col min="3" max="11" width="11.7109375" style="50" customWidth="1"/>
    <col min="12" max="12" width="1.7109375" style="50" customWidth="1"/>
    <col min="13" max="13" width="11.7109375" style="50" customWidth="1"/>
    <col min="14" max="14" width="2.7109375" style="50" customWidth="1"/>
    <col min="15" max="24" width="11.7109375" style="50" customWidth="1"/>
    <col min="25" max="25" width="1.7109375" style="50" customWidth="1"/>
    <col min="26" max="35" width="11.7109375" style="50" customWidth="1"/>
    <col min="36" max="36" width="2.7109375" style="50" customWidth="1"/>
    <col min="37" max="16384" width="9.140625" style="50"/>
  </cols>
  <sheetData>
    <row r="1" spans="1:35" s="45" customFormat="1" ht="12.75">
      <c r="A1" s="17" t="s">
        <v>42</v>
      </c>
      <c r="B1" s="36" t="s">
        <v>59</v>
      </c>
    </row>
    <row r="2" spans="1:35" s="45" customFormat="1" ht="12.75">
      <c r="A2" s="17" t="s">
        <v>43</v>
      </c>
      <c r="B2" s="36" t="s">
        <v>90</v>
      </c>
    </row>
    <row r="3" spans="1:35" s="45" customFormat="1" ht="12.75">
      <c r="A3" s="18" t="s">
        <v>44</v>
      </c>
      <c r="B3" s="36" t="s">
        <v>62</v>
      </c>
    </row>
    <row r="4" spans="1:35" s="47" customFormat="1" ht="11.25">
      <c r="A4" s="19" t="s">
        <v>45</v>
      </c>
      <c r="B4" s="92" t="s">
        <v>91</v>
      </c>
    </row>
    <row r="5" spans="1:35" s="47" customFormat="1" ht="11.25">
      <c r="A5" s="20" t="s">
        <v>46</v>
      </c>
      <c r="B5" s="40" t="s">
        <v>126</v>
      </c>
    </row>
    <row r="6" spans="1:35">
      <c r="A6" s="28"/>
    </row>
    <row r="7" spans="1:35">
      <c r="A7" s="21"/>
      <c r="B7" s="96"/>
      <c r="C7" s="97"/>
      <c r="D7" s="97"/>
      <c r="E7" s="97"/>
      <c r="F7" s="97"/>
      <c r="G7" s="97"/>
      <c r="H7" s="97"/>
      <c r="I7" s="97"/>
      <c r="J7" s="97"/>
      <c r="K7" s="97"/>
      <c r="L7" s="97"/>
      <c r="M7" s="97"/>
      <c r="O7" s="138" t="s">
        <v>64</v>
      </c>
      <c r="P7" s="138"/>
      <c r="Q7" s="138"/>
      <c r="R7" s="138"/>
      <c r="S7" s="138"/>
      <c r="T7" s="138"/>
      <c r="U7" s="138"/>
      <c r="V7" s="138"/>
      <c r="W7" s="138"/>
      <c r="X7" s="138"/>
      <c r="Z7" s="138" t="s">
        <v>122</v>
      </c>
      <c r="AA7" s="138"/>
      <c r="AB7" s="138"/>
      <c r="AC7" s="138"/>
      <c r="AD7" s="138"/>
      <c r="AE7" s="138"/>
      <c r="AF7" s="138"/>
      <c r="AG7" s="138"/>
      <c r="AH7" s="138"/>
      <c r="AI7" s="138"/>
    </row>
    <row r="8" spans="1:35" ht="37.5" customHeight="1" thickBot="1">
      <c r="A8" s="23"/>
      <c r="B8" s="43" t="s">
        <v>92</v>
      </c>
      <c r="C8" s="43" t="s">
        <v>93</v>
      </c>
      <c r="D8" s="43" t="s">
        <v>94</v>
      </c>
      <c r="E8" s="43" t="s">
        <v>95</v>
      </c>
      <c r="F8" s="43" t="s">
        <v>96</v>
      </c>
      <c r="G8" s="43" t="s">
        <v>87</v>
      </c>
      <c r="H8" s="43" t="s">
        <v>88</v>
      </c>
      <c r="I8" s="43" t="s">
        <v>97</v>
      </c>
      <c r="J8" s="43" t="s">
        <v>98</v>
      </c>
      <c r="K8" s="43" t="s">
        <v>89</v>
      </c>
      <c r="L8" s="43"/>
      <c r="M8" s="43" t="s">
        <v>99</v>
      </c>
      <c r="O8" s="95" t="s">
        <v>92</v>
      </c>
      <c r="P8" s="95" t="s">
        <v>93</v>
      </c>
      <c r="Q8" s="95" t="s">
        <v>94</v>
      </c>
      <c r="R8" s="95" t="s">
        <v>95</v>
      </c>
      <c r="S8" s="95" t="s">
        <v>96</v>
      </c>
      <c r="T8" s="95" t="s">
        <v>87</v>
      </c>
      <c r="U8" s="95" t="s">
        <v>88</v>
      </c>
      <c r="V8" s="95" t="s">
        <v>97</v>
      </c>
      <c r="W8" s="95" t="s">
        <v>98</v>
      </c>
      <c r="X8" s="95" t="s">
        <v>89</v>
      </c>
      <c r="Z8" s="95" t="s">
        <v>92</v>
      </c>
      <c r="AA8" s="95" t="s">
        <v>93</v>
      </c>
      <c r="AB8" s="95" t="s">
        <v>94</v>
      </c>
      <c r="AC8" s="95" t="s">
        <v>95</v>
      </c>
      <c r="AD8" s="95" t="s">
        <v>96</v>
      </c>
      <c r="AE8" s="95" t="s">
        <v>87</v>
      </c>
      <c r="AF8" s="95" t="s">
        <v>88</v>
      </c>
      <c r="AG8" s="95" t="s">
        <v>97</v>
      </c>
      <c r="AH8" s="95" t="s">
        <v>98</v>
      </c>
      <c r="AI8" s="95" t="s">
        <v>89</v>
      </c>
    </row>
    <row r="9" spans="1:35" ht="12.75" thickTop="1">
      <c r="A9" s="24">
        <v>1996</v>
      </c>
      <c r="B9" s="33">
        <v>888.01599999999996</v>
      </c>
      <c r="C9" s="33">
        <v>218.05199999999999</v>
      </c>
      <c r="D9" s="33">
        <v>203.148</v>
      </c>
      <c r="E9" s="33">
        <v>218.91399999999999</v>
      </c>
      <c r="F9" s="33">
        <v>390.90699999999998</v>
      </c>
      <c r="G9" s="33">
        <v>259.072</v>
      </c>
      <c r="H9" s="33">
        <v>1121.0440000000001</v>
      </c>
      <c r="I9" s="33">
        <v>913.95399999999995</v>
      </c>
      <c r="J9" s="33">
        <v>94.405000000000001</v>
      </c>
      <c r="K9" s="33">
        <v>4307.5119999999997</v>
      </c>
      <c r="L9" s="33"/>
      <c r="M9" s="33">
        <v>8.9559999999999995</v>
      </c>
      <c r="O9" s="77" t="s">
        <v>63</v>
      </c>
      <c r="P9" s="77" t="s">
        <v>63</v>
      </c>
      <c r="Q9" s="77" t="s">
        <v>63</v>
      </c>
      <c r="R9" s="77" t="s">
        <v>63</v>
      </c>
      <c r="S9" s="77" t="s">
        <v>63</v>
      </c>
      <c r="T9" s="77" t="s">
        <v>63</v>
      </c>
      <c r="U9" s="77" t="s">
        <v>63</v>
      </c>
      <c r="V9" s="77" t="s">
        <v>63</v>
      </c>
      <c r="W9" s="77" t="s">
        <v>63</v>
      </c>
      <c r="X9" s="77" t="s">
        <v>63</v>
      </c>
      <c r="Z9" s="77" t="s">
        <v>63</v>
      </c>
      <c r="AA9" s="77" t="s">
        <v>63</v>
      </c>
      <c r="AB9" s="77" t="s">
        <v>63</v>
      </c>
      <c r="AC9" s="77" t="s">
        <v>63</v>
      </c>
      <c r="AD9" s="77" t="s">
        <v>63</v>
      </c>
      <c r="AE9" s="77" t="s">
        <v>63</v>
      </c>
      <c r="AF9" s="77" t="s">
        <v>63</v>
      </c>
      <c r="AG9" s="77" t="s">
        <v>63</v>
      </c>
      <c r="AH9" s="77" t="s">
        <v>63</v>
      </c>
      <c r="AI9" s="77" t="s">
        <v>63</v>
      </c>
    </row>
    <row r="10" spans="1:35">
      <c r="A10" s="24">
        <v>1997</v>
      </c>
      <c r="B10" s="33">
        <v>806.072</v>
      </c>
      <c r="C10" s="33">
        <v>227.56899999999999</v>
      </c>
      <c r="D10" s="33">
        <v>200.33699999999999</v>
      </c>
      <c r="E10" s="33">
        <v>183.28800000000001</v>
      </c>
      <c r="F10" s="33">
        <v>430.73599999999999</v>
      </c>
      <c r="G10" s="33">
        <v>241.14400000000001</v>
      </c>
      <c r="H10" s="33">
        <v>1248.2860000000001</v>
      </c>
      <c r="I10" s="33">
        <v>964.26800000000003</v>
      </c>
      <c r="J10" s="33">
        <v>84.96</v>
      </c>
      <c r="K10" s="33">
        <v>4386.66</v>
      </c>
      <c r="L10" s="33"/>
      <c r="M10" s="33">
        <v>-6.694</v>
      </c>
      <c r="O10" s="80">
        <f t="shared" ref="O10:X10" si="0">B10/B9-1</f>
        <v>-9.2277616619520275E-2</v>
      </c>
      <c r="P10" s="80">
        <f t="shared" si="0"/>
        <v>4.3645552437033386E-2</v>
      </c>
      <c r="Q10" s="80">
        <f t="shared" si="0"/>
        <v>-1.3837202433693685E-2</v>
      </c>
      <c r="R10" s="80">
        <f t="shared" si="0"/>
        <v>-0.16273970600327059</v>
      </c>
      <c r="S10" s="80">
        <f t="shared" si="0"/>
        <v>0.10188868452087063</v>
      </c>
      <c r="T10" s="80">
        <f t="shared" si="0"/>
        <v>-6.9200839920948609E-2</v>
      </c>
      <c r="U10" s="80">
        <f t="shared" si="0"/>
        <v>0.11350312744192026</v>
      </c>
      <c r="V10" s="80">
        <f t="shared" si="0"/>
        <v>5.50509106585233E-2</v>
      </c>
      <c r="W10" s="80">
        <f t="shared" si="0"/>
        <v>-0.10004766696679213</v>
      </c>
      <c r="X10" s="80">
        <f t="shared" si="0"/>
        <v>1.8374411957529091E-2</v>
      </c>
      <c r="Z10" s="77" t="s">
        <v>63</v>
      </c>
      <c r="AA10" s="77" t="s">
        <v>63</v>
      </c>
      <c r="AB10" s="77" t="s">
        <v>63</v>
      </c>
      <c r="AC10" s="77" t="s">
        <v>63</v>
      </c>
      <c r="AD10" s="77" t="s">
        <v>63</v>
      </c>
      <c r="AE10" s="77" t="s">
        <v>63</v>
      </c>
      <c r="AF10" s="77" t="s">
        <v>63</v>
      </c>
      <c r="AG10" s="77" t="s">
        <v>63</v>
      </c>
      <c r="AH10" s="77" t="s">
        <v>63</v>
      </c>
      <c r="AI10" s="77" t="s">
        <v>63</v>
      </c>
    </row>
    <row r="11" spans="1:35">
      <c r="A11" s="24">
        <v>1998</v>
      </c>
      <c r="B11" s="33">
        <v>774.03399999999999</v>
      </c>
      <c r="C11" s="33">
        <v>241.61</v>
      </c>
      <c r="D11" s="33">
        <v>168.45400000000001</v>
      </c>
      <c r="E11" s="33">
        <v>150.58099999999999</v>
      </c>
      <c r="F11" s="33">
        <v>452.14100000000002</v>
      </c>
      <c r="G11" s="33">
        <v>285.71100000000001</v>
      </c>
      <c r="H11" s="33">
        <v>1251.039</v>
      </c>
      <c r="I11" s="33">
        <v>987.85400000000004</v>
      </c>
      <c r="J11" s="33">
        <v>86.747</v>
      </c>
      <c r="K11" s="33">
        <v>4398.1710000000003</v>
      </c>
      <c r="L11" s="33"/>
      <c r="M11" s="33">
        <v>-31.585999999999999</v>
      </c>
      <c r="O11" s="80">
        <f t="shared" ref="O11:O33" si="1">B11/B10-1</f>
        <v>-3.9745829156700663E-2</v>
      </c>
      <c r="P11" s="80">
        <f t="shared" ref="P11:P33" si="2">C11/C10-1</f>
        <v>6.1699967921817311E-2</v>
      </c>
      <c r="Q11" s="80">
        <f t="shared" ref="Q11:Q33" si="3">D11/D10-1</f>
        <v>-0.15914683757867987</v>
      </c>
      <c r="R11" s="80">
        <f t="shared" ref="R11:R33" si="4">E11/E10-1</f>
        <v>-0.17844594299681382</v>
      </c>
      <c r="S11" s="80">
        <f t="shared" ref="S11:S33" si="5">F11/F10-1</f>
        <v>4.9694012109505747E-2</v>
      </c>
      <c r="T11" s="80">
        <f t="shared" ref="T11:T33" si="6">G11/G10-1</f>
        <v>0.18481488239392241</v>
      </c>
      <c r="U11" s="80">
        <f t="shared" ref="U11:U33" si="7">H11/H10-1</f>
        <v>2.2054240774949108E-3</v>
      </c>
      <c r="V11" s="80">
        <f t="shared" ref="V11:V33" si="8">I11/I10-1</f>
        <v>2.4460004894904852E-2</v>
      </c>
      <c r="W11" s="80">
        <f t="shared" ref="W11:W32" si="9">J11/J10-1</f>
        <v>2.1033427495291912E-2</v>
      </c>
      <c r="X11" s="80">
        <f t="shared" ref="X11:X32" si="10">K11/K10-1</f>
        <v>2.6240921338787082E-3</v>
      </c>
      <c r="Z11" s="77" t="s">
        <v>63</v>
      </c>
      <c r="AA11" s="77" t="s">
        <v>63</v>
      </c>
      <c r="AB11" s="77" t="s">
        <v>63</v>
      </c>
      <c r="AC11" s="77" t="s">
        <v>63</v>
      </c>
      <c r="AD11" s="77" t="s">
        <v>63</v>
      </c>
      <c r="AE11" s="77" t="s">
        <v>63</v>
      </c>
      <c r="AF11" s="77" t="s">
        <v>63</v>
      </c>
      <c r="AG11" s="77" t="s">
        <v>63</v>
      </c>
      <c r="AH11" s="77" t="s">
        <v>63</v>
      </c>
      <c r="AI11" s="77" t="s">
        <v>63</v>
      </c>
    </row>
    <row r="12" spans="1:35">
      <c r="A12" s="24">
        <v>1999</v>
      </c>
      <c r="B12" s="33">
        <v>699.71199999999999</v>
      </c>
      <c r="C12" s="33">
        <v>215.39500000000001</v>
      </c>
      <c r="D12" s="33">
        <v>111.70699999999999</v>
      </c>
      <c r="E12" s="33">
        <v>128.374</v>
      </c>
      <c r="F12" s="33">
        <v>477.96300000000002</v>
      </c>
      <c r="G12" s="33">
        <v>310.53100000000001</v>
      </c>
      <c r="H12" s="33">
        <v>1152.8679999999999</v>
      </c>
      <c r="I12" s="33">
        <v>1034.665</v>
      </c>
      <c r="J12" s="33">
        <v>87.548000000000002</v>
      </c>
      <c r="K12" s="33">
        <v>4218.7629999999999</v>
      </c>
      <c r="L12" s="33"/>
      <c r="M12" s="33">
        <v>117.953</v>
      </c>
      <c r="O12" s="80">
        <f t="shared" si="1"/>
        <v>-9.601903792339872E-2</v>
      </c>
      <c r="P12" s="80">
        <f t="shared" si="2"/>
        <v>-0.1085013037539837</v>
      </c>
      <c r="Q12" s="80">
        <f t="shared" si="3"/>
        <v>-0.33686941242119517</v>
      </c>
      <c r="R12" s="80">
        <f t="shared" si="4"/>
        <v>-0.14747544510927668</v>
      </c>
      <c r="S12" s="80">
        <f t="shared" si="5"/>
        <v>5.7110503139507385E-2</v>
      </c>
      <c r="T12" s="80">
        <f t="shared" si="6"/>
        <v>8.6870999016488648E-2</v>
      </c>
      <c r="U12" s="80">
        <f t="shared" si="7"/>
        <v>-7.8471574427335988E-2</v>
      </c>
      <c r="V12" s="80">
        <f t="shared" si="8"/>
        <v>4.7386557122813588E-2</v>
      </c>
      <c r="W12" s="80">
        <f t="shared" si="9"/>
        <v>9.2337487175349064E-3</v>
      </c>
      <c r="X12" s="80">
        <f t="shared" si="10"/>
        <v>-4.0791501740155223E-2</v>
      </c>
      <c r="Z12" s="77" t="s">
        <v>63</v>
      </c>
      <c r="AA12" s="77" t="s">
        <v>63</v>
      </c>
      <c r="AB12" s="77" t="s">
        <v>63</v>
      </c>
      <c r="AC12" s="77" t="s">
        <v>63</v>
      </c>
      <c r="AD12" s="77" t="s">
        <v>63</v>
      </c>
      <c r="AE12" s="77" t="s">
        <v>63</v>
      </c>
      <c r="AF12" s="77" t="s">
        <v>63</v>
      </c>
      <c r="AG12" s="77" t="s">
        <v>63</v>
      </c>
      <c r="AH12" s="77" t="s">
        <v>63</v>
      </c>
      <c r="AI12" s="77" t="s">
        <v>63</v>
      </c>
    </row>
    <row r="13" spans="1:35">
      <c r="A13" s="24">
        <v>2000</v>
      </c>
      <c r="B13" s="33">
        <v>548.14200000000005</v>
      </c>
      <c r="C13" s="33">
        <v>214.48099999999999</v>
      </c>
      <c r="D13" s="33">
        <v>104.29600000000001</v>
      </c>
      <c r="E13" s="33">
        <v>119.40900000000001</v>
      </c>
      <c r="F13" s="33">
        <v>511.70299999999997</v>
      </c>
      <c r="G13" s="33">
        <v>316.93799999999999</v>
      </c>
      <c r="H13" s="33">
        <v>1115.4549999999999</v>
      </c>
      <c r="I13" s="33">
        <v>1028.52</v>
      </c>
      <c r="J13" s="33">
        <v>71.656999999999996</v>
      </c>
      <c r="K13" s="33">
        <v>4030.6010000000001</v>
      </c>
      <c r="L13" s="33"/>
      <c r="M13" s="33">
        <v>32.097999999999999</v>
      </c>
      <c r="O13" s="80">
        <f t="shared" si="1"/>
        <v>-0.21661769413701626</v>
      </c>
      <c r="P13" s="80">
        <f t="shared" si="2"/>
        <v>-4.2433668376703482E-3</v>
      </c>
      <c r="Q13" s="80">
        <f t="shared" si="3"/>
        <v>-6.6343201410833608E-2</v>
      </c>
      <c r="R13" s="80">
        <f t="shared" si="4"/>
        <v>-6.9835013320454165E-2</v>
      </c>
      <c r="S13" s="80">
        <f t="shared" si="5"/>
        <v>7.0591238233921771E-2</v>
      </c>
      <c r="T13" s="80">
        <f t="shared" si="6"/>
        <v>2.0632400629888803E-2</v>
      </c>
      <c r="U13" s="80">
        <f t="shared" si="7"/>
        <v>-3.2452110736007955E-2</v>
      </c>
      <c r="V13" s="80">
        <f t="shared" si="8"/>
        <v>-5.939120391624364E-3</v>
      </c>
      <c r="W13" s="80">
        <f t="shared" si="9"/>
        <v>-0.18151185635308631</v>
      </c>
      <c r="X13" s="80">
        <f t="shared" si="10"/>
        <v>-4.4601225525112365E-2</v>
      </c>
      <c r="Z13" s="77" t="s">
        <v>63</v>
      </c>
      <c r="AA13" s="77" t="s">
        <v>63</v>
      </c>
      <c r="AB13" s="77" t="s">
        <v>63</v>
      </c>
      <c r="AC13" s="77" t="s">
        <v>63</v>
      </c>
      <c r="AD13" s="77" t="s">
        <v>63</v>
      </c>
      <c r="AE13" s="77" t="s">
        <v>63</v>
      </c>
      <c r="AF13" s="77" t="s">
        <v>63</v>
      </c>
      <c r="AG13" s="77" t="s">
        <v>63</v>
      </c>
      <c r="AH13" s="77" t="s">
        <v>63</v>
      </c>
      <c r="AI13" s="77" t="s">
        <v>63</v>
      </c>
    </row>
    <row r="14" spans="1:35">
      <c r="A14" s="24">
        <v>2001</v>
      </c>
      <c r="B14" s="33">
        <v>380.00099999999998</v>
      </c>
      <c r="C14" s="33">
        <v>255.608</v>
      </c>
      <c r="D14" s="33">
        <v>89.977999999999994</v>
      </c>
      <c r="E14" s="33">
        <v>120.60599999999999</v>
      </c>
      <c r="F14" s="33">
        <v>551.67499999999995</v>
      </c>
      <c r="G14" s="33">
        <v>336.42099999999999</v>
      </c>
      <c r="H14" s="33">
        <v>1199.038</v>
      </c>
      <c r="I14" s="33">
        <v>1064.7149999999999</v>
      </c>
      <c r="J14" s="33">
        <v>73.347999999999999</v>
      </c>
      <c r="K14" s="33">
        <v>4071.39</v>
      </c>
      <c r="L14" s="33"/>
      <c r="M14" s="33">
        <v>47.07</v>
      </c>
      <c r="O14" s="80">
        <f t="shared" si="1"/>
        <v>-0.30674715675865027</v>
      </c>
      <c r="P14" s="80">
        <f t="shared" si="2"/>
        <v>0.1917512506935346</v>
      </c>
      <c r="Q14" s="80">
        <f t="shared" si="3"/>
        <v>-0.13728235023394963</v>
      </c>
      <c r="R14" s="80">
        <f t="shared" si="4"/>
        <v>1.0024370022360118E-2</v>
      </c>
      <c r="S14" s="80">
        <f t="shared" si="5"/>
        <v>7.8115625665669208E-2</v>
      </c>
      <c r="T14" s="80">
        <f t="shared" si="6"/>
        <v>6.147259085373169E-2</v>
      </c>
      <c r="U14" s="80">
        <f t="shared" si="7"/>
        <v>7.4931754306538645E-2</v>
      </c>
      <c r="V14" s="80">
        <f t="shared" si="8"/>
        <v>3.5191342900478206E-2</v>
      </c>
      <c r="W14" s="80">
        <f t="shared" si="9"/>
        <v>2.359853189499983E-2</v>
      </c>
      <c r="X14" s="80">
        <f t="shared" si="10"/>
        <v>1.0119830764692361E-2</v>
      </c>
      <c r="Z14" s="77" t="s">
        <v>63</v>
      </c>
      <c r="AA14" s="77" t="s">
        <v>63</v>
      </c>
      <c r="AB14" s="77" t="s">
        <v>63</v>
      </c>
      <c r="AC14" s="77" t="s">
        <v>63</v>
      </c>
      <c r="AD14" s="77" t="s">
        <v>63</v>
      </c>
      <c r="AE14" s="77" t="s">
        <v>63</v>
      </c>
      <c r="AF14" s="77" t="s">
        <v>63</v>
      </c>
      <c r="AG14" s="77" t="s">
        <v>63</v>
      </c>
      <c r="AH14" s="77" t="s">
        <v>63</v>
      </c>
      <c r="AI14" s="77" t="s">
        <v>63</v>
      </c>
    </row>
    <row r="15" spans="1:35">
      <c r="A15" s="24">
        <v>2002</v>
      </c>
      <c r="B15" s="33">
        <v>281.65100000000001</v>
      </c>
      <c r="C15" s="33">
        <v>274.24200000000002</v>
      </c>
      <c r="D15" s="33">
        <v>108.752</v>
      </c>
      <c r="E15" s="33">
        <v>170.77799999999999</v>
      </c>
      <c r="F15" s="33">
        <v>629.40599999999995</v>
      </c>
      <c r="G15" s="33">
        <v>363.55900000000003</v>
      </c>
      <c r="H15" s="33">
        <v>1402.1969999999999</v>
      </c>
      <c r="I15" s="33">
        <v>1083.0070000000001</v>
      </c>
      <c r="J15" s="33">
        <v>100.733</v>
      </c>
      <c r="K15" s="33">
        <v>4414.3249999999998</v>
      </c>
      <c r="L15" s="33"/>
      <c r="M15" s="33">
        <v>-14.272</v>
      </c>
      <c r="O15" s="80">
        <f t="shared" si="1"/>
        <v>-0.25881510838129362</v>
      </c>
      <c r="P15" s="80">
        <f t="shared" si="2"/>
        <v>7.2900691684141483E-2</v>
      </c>
      <c r="Q15" s="80">
        <f t="shared" si="3"/>
        <v>0.20865100357865263</v>
      </c>
      <c r="R15" s="80">
        <f t="shared" si="4"/>
        <v>0.41599920401970047</v>
      </c>
      <c r="S15" s="80">
        <f t="shared" si="5"/>
        <v>0.14089998640503909</v>
      </c>
      <c r="T15" s="80">
        <f t="shared" si="6"/>
        <v>8.0666783583664525E-2</v>
      </c>
      <c r="U15" s="80">
        <f t="shared" si="7"/>
        <v>0.1694349970559732</v>
      </c>
      <c r="V15" s="80">
        <f t="shared" si="8"/>
        <v>1.7180184368587037E-2</v>
      </c>
      <c r="W15" s="80">
        <f t="shared" si="9"/>
        <v>0.37335714675246767</v>
      </c>
      <c r="X15" s="80">
        <f t="shared" si="10"/>
        <v>8.423044709546379E-2</v>
      </c>
      <c r="Z15" s="77" t="s">
        <v>63</v>
      </c>
      <c r="AA15" s="77" t="s">
        <v>63</v>
      </c>
      <c r="AB15" s="77" t="s">
        <v>63</v>
      </c>
      <c r="AC15" s="77" t="s">
        <v>63</v>
      </c>
      <c r="AD15" s="77" t="s">
        <v>63</v>
      </c>
      <c r="AE15" s="77" t="s">
        <v>63</v>
      </c>
      <c r="AF15" s="77" t="s">
        <v>63</v>
      </c>
      <c r="AG15" s="77" t="s">
        <v>63</v>
      </c>
      <c r="AH15" s="77" t="s">
        <v>63</v>
      </c>
      <c r="AI15" s="77" t="s">
        <v>63</v>
      </c>
    </row>
    <row r="16" spans="1:35">
      <c r="A16" s="24">
        <v>2003</v>
      </c>
      <c r="B16" s="33">
        <v>395.19600000000003</v>
      </c>
      <c r="C16" s="33">
        <v>275.05900000000003</v>
      </c>
      <c r="D16" s="33">
        <v>120.65600000000001</v>
      </c>
      <c r="E16" s="33">
        <v>172.935</v>
      </c>
      <c r="F16" s="33">
        <v>666.66499999999996</v>
      </c>
      <c r="G16" s="33">
        <v>380.851</v>
      </c>
      <c r="H16" s="33">
        <v>1546.9359999999999</v>
      </c>
      <c r="I16" s="33">
        <v>1123.9280000000001</v>
      </c>
      <c r="J16" s="33">
        <v>94.135000000000005</v>
      </c>
      <c r="K16" s="33">
        <v>4776.3609999999999</v>
      </c>
      <c r="L16" s="33"/>
      <c r="M16" s="33">
        <v>46.808</v>
      </c>
      <c r="O16" s="80">
        <f t="shared" si="1"/>
        <v>0.40314076640949259</v>
      </c>
      <c r="P16" s="80">
        <f t="shared" si="2"/>
        <v>2.9791206306839513E-3</v>
      </c>
      <c r="Q16" s="80">
        <f t="shared" si="3"/>
        <v>0.10946005590701779</v>
      </c>
      <c r="R16" s="80">
        <f t="shared" si="4"/>
        <v>1.2630432491304466E-2</v>
      </c>
      <c r="S16" s="80">
        <f t="shared" si="5"/>
        <v>5.919708423497716E-2</v>
      </c>
      <c r="T16" s="80">
        <f t="shared" si="6"/>
        <v>4.7563119053578573E-2</v>
      </c>
      <c r="U16" s="80">
        <f t="shared" si="7"/>
        <v>0.10322301359937303</v>
      </c>
      <c r="V16" s="80">
        <f t="shared" si="8"/>
        <v>3.7784612657166594E-2</v>
      </c>
      <c r="W16" s="80">
        <f t="shared" si="9"/>
        <v>-6.5499885836816096E-2</v>
      </c>
      <c r="X16" s="80">
        <f t="shared" si="10"/>
        <v>8.2013897934565261E-2</v>
      </c>
      <c r="Z16" s="77" t="s">
        <v>63</v>
      </c>
      <c r="AA16" s="77" t="s">
        <v>63</v>
      </c>
      <c r="AB16" s="77" t="s">
        <v>63</v>
      </c>
      <c r="AC16" s="77" t="s">
        <v>63</v>
      </c>
      <c r="AD16" s="77" t="s">
        <v>63</v>
      </c>
      <c r="AE16" s="77" t="s">
        <v>63</v>
      </c>
      <c r="AF16" s="77" t="s">
        <v>63</v>
      </c>
      <c r="AG16" s="77" t="s">
        <v>63</v>
      </c>
      <c r="AH16" s="77" t="s">
        <v>63</v>
      </c>
      <c r="AI16" s="77" t="s">
        <v>63</v>
      </c>
    </row>
    <row r="17" spans="1:35">
      <c r="A17" s="24">
        <v>2004</v>
      </c>
      <c r="B17" s="33">
        <v>394.61900000000003</v>
      </c>
      <c r="C17" s="33">
        <v>268.38200000000001</v>
      </c>
      <c r="D17" s="33">
        <v>35.198</v>
      </c>
      <c r="E17" s="33">
        <v>195.39599999999999</v>
      </c>
      <c r="F17" s="33">
        <v>717.81899999999996</v>
      </c>
      <c r="G17" s="33">
        <v>405.26799999999997</v>
      </c>
      <c r="H17" s="33">
        <v>1841.278</v>
      </c>
      <c r="I17" s="33">
        <v>1177.663</v>
      </c>
      <c r="J17" s="33">
        <v>104.623</v>
      </c>
      <c r="K17" s="33">
        <v>5140.2460000000001</v>
      </c>
      <c r="L17" s="33"/>
      <c r="M17" s="33">
        <v>86.376000000000005</v>
      </c>
      <c r="O17" s="80">
        <f t="shared" si="1"/>
        <v>-1.4600350205973278E-3</v>
      </c>
      <c r="P17" s="80">
        <f t="shared" si="2"/>
        <v>-2.4274791953726393E-2</v>
      </c>
      <c r="Q17" s="80">
        <f t="shared" si="3"/>
        <v>-0.70827807983026125</v>
      </c>
      <c r="R17" s="80">
        <f t="shared" si="4"/>
        <v>0.12988116922543136</v>
      </c>
      <c r="S17" s="80">
        <f t="shared" si="5"/>
        <v>7.6731191827979606E-2</v>
      </c>
      <c r="T17" s="80">
        <f t="shared" si="6"/>
        <v>6.4111686722629013E-2</v>
      </c>
      <c r="U17" s="80">
        <f t="shared" si="7"/>
        <v>0.19027419363179865</v>
      </c>
      <c r="V17" s="80">
        <f t="shared" si="8"/>
        <v>4.7810002064189172E-2</v>
      </c>
      <c r="W17" s="80">
        <f t="shared" si="9"/>
        <v>0.11141445795931371</v>
      </c>
      <c r="X17" s="80">
        <f t="shared" si="10"/>
        <v>7.6184568126236751E-2</v>
      </c>
      <c r="Z17" s="77" t="s">
        <v>63</v>
      </c>
      <c r="AA17" s="77" t="s">
        <v>63</v>
      </c>
      <c r="AB17" s="77" t="s">
        <v>63</v>
      </c>
      <c r="AC17" s="77" t="s">
        <v>63</v>
      </c>
      <c r="AD17" s="77" t="s">
        <v>63</v>
      </c>
      <c r="AE17" s="77" t="s">
        <v>63</v>
      </c>
      <c r="AF17" s="77" t="s">
        <v>63</v>
      </c>
      <c r="AG17" s="77" t="s">
        <v>63</v>
      </c>
      <c r="AH17" s="77" t="s">
        <v>63</v>
      </c>
      <c r="AI17" s="77" t="s">
        <v>63</v>
      </c>
    </row>
    <row r="18" spans="1:35">
      <c r="A18" s="24">
        <v>2005</v>
      </c>
      <c r="B18" s="33">
        <v>251.792</v>
      </c>
      <c r="C18" s="33">
        <v>279.39100000000002</v>
      </c>
      <c r="D18" s="33">
        <v>19.690999999999999</v>
      </c>
      <c r="E18" s="33">
        <v>209.24799999999999</v>
      </c>
      <c r="F18" s="33">
        <v>744.21500000000003</v>
      </c>
      <c r="G18" s="33">
        <v>534.61500000000001</v>
      </c>
      <c r="H18" s="33">
        <v>2012.2339999999999</v>
      </c>
      <c r="I18" s="33">
        <v>1224.8820000000001</v>
      </c>
      <c r="J18" s="33">
        <v>150.108</v>
      </c>
      <c r="K18" s="33">
        <v>5426.1760000000004</v>
      </c>
      <c r="L18" s="33"/>
      <c r="M18" s="33">
        <v>134.76400000000001</v>
      </c>
      <c r="O18" s="80">
        <f t="shared" si="1"/>
        <v>-0.36193645009490172</v>
      </c>
      <c r="P18" s="80">
        <f t="shared" si="2"/>
        <v>4.1019889560402811E-2</v>
      </c>
      <c r="Q18" s="80">
        <f t="shared" si="3"/>
        <v>-0.44056480481845561</v>
      </c>
      <c r="R18" s="80">
        <f t="shared" si="4"/>
        <v>7.0891932281111236E-2</v>
      </c>
      <c r="S18" s="80">
        <f t="shared" si="5"/>
        <v>3.6772501145832193E-2</v>
      </c>
      <c r="T18" s="80">
        <f t="shared" si="6"/>
        <v>0.3191641086885717</v>
      </c>
      <c r="U18" s="80">
        <f t="shared" si="7"/>
        <v>9.2846381697929248E-2</v>
      </c>
      <c r="V18" s="80">
        <f t="shared" si="8"/>
        <v>4.0095511194628619E-2</v>
      </c>
      <c r="W18" s="80">
        <f t="shared" si="9"/>
        <v>0.43475144088775886</v>
      </c>
      <c r="X18" s="80">
        <f t="shared" si="10"/>
        <v>5.5625742425557068E-2</v>
      </c>
      <c r="Z18" s="77" t="s">
        <v>63</v>
      </c>
      <c r="AA18" s="77" t="s">
        <v>63</v>
      </c>
      <c r="AB18" s="77" t="s">
        <v>63</v>
      </c>
      <c r="AC18" s="77" t="s">
        <v>63</v>
      </c>
      <c r="AD18" s="77" t="s">
        <v>63</v>
      </c>
      <c r="AE18" s="77" t="s">
        <v>63</v>
      </c>
      <c r="AF18" s="77" t="s">
        <v>63</v>
      </c>
      <c r="AG18" s="77" t="s">
        <v>63</v>
      </c>
      <c r="AH18" s="77" t="s">
        <v>63</v>
      </c>
      <c r="AI18" s="77" t="s">
        <v>63</v>
      </c>
    </row>
    <row r="19" spans="1:35">
      <c r="A19" s="24">
        <v>2006</v>
      </c>
      <c r="B19" s="33">
        <v>155.881</v>
      </c>
      <c r="C19" s="33">
        <v>278.38900000000001</v>
      </c>
      <c r="D19" s="33">
        <v>4.9000000000000004</v>
      </c>
      <c r="E19" s="33">
        <v>201.989</v>
      </c>
      <c r="F19" s="33">
        <v>778.91499999999996</v>
      </c>
      <c r="G19" s="33">
        <v>596.96900000000005</v>
      </c>
      <c r="H19" s="33">
        <v>2152.973</v>
      </c>
      <c r="I19" s="33">
        <v>1283.778</v>
      </c>
      <c r="J19" s="33">
        <v>168.494</v>
      </c>
      <c r="K19" s="33">
        <v>5622.2879999999996</v>
      </c>
      <c r="L19" s="33"/>
      <c r="M19" s="33">
        <v>158.126</v>
      </c>
      <c r="O19" s="80">
        <f t="shared" si="1"/>
        <v>-0.38091361123466994</v>
      </c>
      <c r="P19" s="80">
        <f t="shared" si="2"/>
        <v>-3.5863717872086642E-3</v>
      </c>
      <c r="Q19" s="80">
        <f t="shared" si="3"/>
        <v>-0.75115535015997148</v>
      </c>
      <c r="R19" s="80">
        <f t="shared" si="4"/>
        <v>-3.4690893102920839E-2</v>
      </c>
      <c r="S19" s="80">
        <f t="shared" si="5"/>
        <v>4.6626310945089733E-2</v>
      </c>
      <c r="T19" s="80">
        <f t="shared" si="6"/>
        <v>0.11663346520393181</v>
      </c>
      <c r="U19" s="80">
        <f t="shared" si="7"/>
        <v>6.9941666824037352E-2</v>
      </c>
      <c r="V19" s="80">
        <f t="shared" si="8"/>
        <v>4.808299901541524E-2</v>
      </c>
      <c r="W19" s="80">
        <f t="shared" si="9"/>
        <v>0.12248514402963195</v>
      </c>
      <c r="X19" s="80">
        <f t="shared" si="10"/>
        <v>3.6141842800528234E-2</v>
      </c>
      <c r="Z19" s="77" t="s">
        <v>63</v>
      </c>
      <c r="AA19" s="77" t="s">
        <v>63</v>
      </c>
      <c r="AB19" s="77" t="s">
        <v>63</v>
      </c>
      <c r="AC19" s="77" t="s">
        <v>63</v>
      </c>
      <c r="AD19" s="77" t="s">
        <v>63</v>
      </c>
      <c r="AE19" s="77" t="s">
        <v>63</v>
      </c>
      <c r="AF19" s="77" t="s">
        <v>63</v>
      </c>
      <c r="AG19" s="77" t="s">
        <v>63</v>
      </c>
      <c r="AH19" s="77" t="s">
        <v>63</v>
      </c>
      <c r="AI19" s="77" t="s">
        <v>63</v>
      </c>
    </row>
    <row r="20" spans="1:35">
      <c r="A20" s="24">
        <v>2007</v>
      </c>
      <c r="B20" s="33">
        <v>43.02</v>
      </c>
      <c r="C20" s="33">
        <v>394.40100000000001</v>
      </c>
      <c r="D20" s="33">
        <v>76.701999999999998</v>
      </c>
      <c r="E20" s="33">
        <v>148.54400000000001</v>
      </c>
      <c r="F20" s="33">
        <v>740.61099999999999</v>
      </c>
      <c r="G20" s="33">
        <v>673.19500000000005</v>
      </c>
      <c r="H20" s="33">
        <v>2406.8449999999998</v>
      </c>
      <c r="I20" s="33">
        <v>1329.6120000000001</v>
      </c>
      <c r="J20" s="33">
        <v>193.22900000000001</v>
      </c>
      <c r="K20" s="33">
        <v>6006.1589999999997</v>
      </c>
      <c r="L20" s="33"/>
      <c r="M20" s="33">
        <v>45.017000000000003</v>
      </c>
      <c r="O20" s="80">
        <f t="shared" si="1"/>
        <v>-0.72402024621345773</v>
      </c>
      <c r="P20" s="80">
        <f t="shared" si="2"/>
        <v>0.41672623559120514</v>
      </c>
      <c r="Q20" s="80">
        <f t="shared" si="3"/>
        <v>14.6534693877551</v>
      </c>
      <c r="R20" s="80">
        <f t="shared" si="4"/>
        <v>-0.26459361648406587</v>
      </c>
      <c r="S20" s="80">
        <f t="shared" si="5"/>
        <v>-4.9176097520268525E-2</v>
      </c>
      <c r="T20" s="80">
        <f t="shared" si="6"/>
        <v>0.12768837242804909</v>
      </c>
      <c r="U20" s="80">
        <f t="shared" si="7"/>
        <v>0.11791694554460275</v>
      </c>
      <c r="V20" s="80">
        <f t="shared" si="8"/>
        <v>3.5702434533073424E-2</v>
      </c>
      <c r="W20" s="80">
        <f t="shared" si="9"/>
        <v>0.14680047954229836</v>
      </c>
      <c r="X20" s="80">
        <f t="shared" si="10"/>
        <v>6.8276651783046427E-2</v>
      </c>
      <c r="Z20" s="77" t="s">
        <v>63</v>
      </c>
      <c r="AA20" s="77" t="s">
        <v>63</v>
      </c>
      <c r="AB20" s="77" t="s">
        <v>63</v>
      </c>
      <c r="AC20" s="77" t="s">
        <v>63</v>
      </c>
      <c r="AD20" s="77" t="s">
        <v>63</v>
      </c>
      <c r="AE20" s="77" t="s">
        <v>63</v>
      </c>
      <c r="AF20" s="77" t="s">
        <v>63</v>
      </c>
      <c r="AG20" s="77" t="s">
        <v>63</v>
      </c>
      <c r="AH20" s="77" t="s">
        <v>63</v>
      </c>
      <c r="AI20" s="77" t="s">
        <v>63</v>
      </c>
    </row>
    <row r="21" spans="1:35">
      <c r="A21" s="24">
        <v>2008</v>
      </c>
      <c r="B21" s="33">
        <v>466.041</v>
      </c>
      <c r="C21" s="33">
        <v>823.84400000000005</v>
      </c>
      <c r="D21" s="33">
        <v>134.59899999999999</v>
      </c>
      <c r="E21" s="33">
        <v>188.44800000000001</v>
      </c>
      <c r="F21" s="33">
        <v>475.92099999999999</v>
      </c>
      <c r="G21" s="33">
        <v>604.21199999999999</v>
      </c>
      <c r="H21" s="33">
        <v>3288.482</v>
      </c>
      <c r="I21" s="33">
        <v>1421.5239999999999</v>
      </c>
      <c r="J21" s="33">
        <v>176.71899999999999</v>
      </c>
      <c r="K21" s="33">
        <v>7579.79</v>
      </c>
      <c r="L21" s="33"/>
      <c r="M21" s="33">
        <v>-226.31899999999999</v>
      </c>
      <c r="O21" s="80">
        <f t="shared" si="1"/>
        <v>9.8331241283124111</v>
      </c>
      <c r="P21" s="80">
        <f t="shared" si="2"/>
        <v>1.0888486591058339</v>
      </c>
      <c r="Q21" s="80">
        <f t="shared" si="3"/>
        <v>0.75483038251936052</v>
      </c>
      <c r="R21" s="80">
        <f t="shared" si="4"/>
        <v>0.26863420939250315</v>
      </c>
      <c r="S21" s="80">
        <f t="shared" si="5"/>
        <v>-0.35739409757619045</v>
      </c>
      <c r="T21" s="80">
        <f t="shared" si="6"/>
        <v>-0.10247105222112474</v>
      </c>
      <c r="U21" s="80">
        <f t="shared" si="7"/>
        <v>0.36630402040846022</v>
      </c>
      <c r="V21" s="80">
        <f t="shared" si="8"/>
        <v>6.9126933270758473E-2</v>
      </c>
      <c r="W21" s="80">
        <f t="shared" si="9"/>
        <v>-8.5442661298252398E-2</v>
      </c>
      <c r="X21" s="80">
        <f t="shared" si="10"/>
        <v>0.26200288736944866</v>
      </c>
      <c r="Z21" s="77" t="s">
        <v>63</v>
      </c>
      <c r="AA21" s="77" t="s">
        <v>63</v>
      </c>
      <c r="AB21" s="77" t="s">
        <v>63</v>
      </c>
      <c r="AC21" s="77" t="s">
        <v>63</v>
      </c>
      <c r="AD21" s="77" t="s">
        <v>63</v>
      </c>
      <c r="AE21" s="77" t="s">
        <v>63</v>
      </c>
      <c r="AF21" s="77" t="s">
        <v>63</v>
      </c>
      <c r="AG21" s="77" t="s">
        <v>63</v>
      </c>
      <c r="AH21" s="77" t="s">
        <v>63</v>
      </c>
      <c r="AI21" s="77" t="s">
        <v>63</v>
      </c>
    </row>
    <row r="22" spans="1:35">
      <c r="A22" s="24">
        <v>2009</v>
      </c>
      <c r="B22" s="33">
        <v>797.48800000000006</v>
      </c>
      <c r="C22" s="33">
        <v>749.66800000000001</v>
      </c>
      <c r="D22" s="33">
        <v>188.86799999999999</v>
      </c>
      <c r="E22" s="33">
        <v>226.489</v>
      </c>
      <c r="F22" s="33">
        <v>776.58799999999997</v>
      </c>
      <c r="G22" s="33">
        <v>611.27099999999996</v>
      </c>
      <c r="H22" s="33">
        <v>3728.0650000000001</v>
      </c>
      <c r="I22" s="33">
        <v>1504.058</v>
      </c>
      <c r="J22" s="33">
        <v>187.30199999999999</v>
      </c>
      <c r="K22" s="33">
        <v>8769.7970000000005</v>
      </c>
      <c r="L22" s="33"/>
      <c r="M22" s="33">
        <v>89.352999999999994</v>
      </c>
      <c r="O22" s="80">
        <f t="shared" si="1"/>
        <v>0.71119708351840294</v>
      </c>
      <c r="P22" s="80">
        <f t="shared" si="2"/>
        <v>-9.0036463213909457E-2</v>
      </c>
      <c r="Q22" s="80">
        <f t="shared" si="3"/>
        <v>0.40319021686639589</v>
      </c>
      <c r="R22" s="80">
        <f t="shared" si="4"/>
        <v>0.20186470538291723</v>
      </c>
      <c r="S22" s="80">
        <f t="shared" si="5"/>
        <v>0.63175821197215498</v>
      </c>
      <c r="T22" s="80">
        <f t="shared" si="6"/>
        <v>1.1682985442195815E-2</v>
      </c>
      <c r="U22" s="80">
        <f t="shared" si="7"/>
        <v>0.13367353082668543</v>
      </c>
      <c r="V22" s="80">
        <f t="shared" si="8"/>
        <v>5.8060222690577312E-2</v>
      </c>
      <c r="W22" s="80">
        <f t="shared" si="9"/>
        <v>5.9886033759810831E-2</v>
      </c>
      <c r="X22" s="80">
        <f t="shared" si="10"/>
        <v>0.15699735744657839</v>
      </c>
      <c r="Z22" s="77" t="s">
        <v>63</v>
      </c>
      <c r="AA22" s="77" t="s">
        <v>63</v>
      </c>
      <c r="AB22" s="77" t="s">
        <v>63</v>
      </c>
      <c r="AC22" s="77" t="s">
        <v>63</v>
      </c>
      <c r="AD22" s="77" t="s">
        <v>63</v>
      </c>
      <c r="AE22" s="77" t="s">
        <v>63</v>
      </c>
      <c r="AF22" s="77" t="s">
        <v>63</v>
      </c>
      <c r="AG22" s="77" t="s">
        <v>63</v>
      </c>
      <c r="AH22" s="77" t="s">
        <v>63</v>
      </c>
      <c r="AI22" s="77" t="s">
        <v>63</v>
      </c>
    </row>
    <row r="23" spans="1:35">
      <c r="A23" s="24">
        <v>2010</v>
      </c>
      <c r="B23" s="33">
        <v>1070.904</v>
      </c>
      <c r="C23" s="33">
        <v>817.59500000000003</v>
      </c>
      <c r="D23" s="33">
        <v>308.98599999999999</v>
      </c>
      <c r="E23" s="33">
        <v>258.017</v>
      </c>
      <c r="F23" s="33">
        <v>1021.4930000000001</v>
      </c>
      <c r="G23" s="33">
        <v>630.803</v>
      </c>
      <c r="H23" s="33">
        <v>4519.7669999999998</v>
      </c>
      <c r="I23" s="33">
        <v>1633.02</v>
      </c>
      <c r="J23" s="33">
        <v>227.69399999999999</v>
      </c>
      <c r="K23" s="33">
        <v>10488.279</v>
      </c>
      <c r="L23" s="33"/>
      <c r="M23" s="33">
        <v>16.122</v>
      </c>
      <c r="O23" s="80">
        <f t="shared" si="1"/>
        <v>0.34284653812972721</v>
      </c>
      <c r="P23" s="80">
        <f t="shared" si="2"/>
        <v>9.0609443113484955E-2</v>
      </c>
      <c r="Q23" s="80">
        <f t="shared" si="3"/>
        <v>0.63598915644788945</v>
      </c>
      <c r="R23" s="80">
        <f t="shared" si="4"/>
        <v>0.13920322841285881</v>
      </c>
      <c r="S23" s="80">
        <f t="shared" si="5"/>
        <v>0.31536026825034646</v>
      </c>
      <c r="T23" s="80">
        <f t="shared" si="6"/>
        <v>3.195309445401473E-2</v>
      </c>
      <c r="U23" s="80">
        <f t="shared" si="7"/>
        <v>0.21236271363294357</v>
      </c>
      <c r="V23" s="80">
        <f t="shared" si="8"/>
        <v>8.5742704071252618E-2</v>
      </c>
      <c r="W23" s="80">
        <f t="shared" si="9"/>
        <v>0.21565172822500567</v>
      </c>
      <c r="X23" s="80">
        <f t="shared" si="10"/>
        <v>0.19595459279160043</v>
      </c>
      <c r="Z23" s="77" t="s">
        <v>63</v>
      </c>
      <c r="AA23" s="77" t="s">
        <v>63</v>
      </c>
      <c r="AB23" s="77" t="s">
        <v>63</v>
      </c>
      <c r="AC23" s="77" t="s">
        <v>63</v>
      </c>
      <c r="AD23" s="77" t="s">
        <v>63</v>
      </c>
      <c r="AE23" s="77" t="s">
        <v>63</v>
      </c>
      <c r="AF23" s="77" t="s">
        <v>63</v>
      </c>
      <c r="AG23" s="77" t="s">
        <v>63</v>
      </c>
      <c r="AH23" s="77" t="s">
        <v>63</v>
      </c>
      <c r="AI23" s="77" t="s">
        <v>63</v>
      </c>
    </row>
    <row r="24" spans="1:35">
      <c r="A24" s="24">
        <v>2011</v>
      </c>
      <c r="B24" s="33">
        <v>978.26599999999996</v>
      </c>
      <c r="C24" s="33">
        <v>990.48699999999997</v>
      </c>
      <c r="D24" s="33">
        <v>349.971</v>
      </c>
      <c r="E24" s="33">
        <v>305.017</v>
      </c>
      <c r="F24" s="33">
        <v>1663.4459999999999</v>
      </c>
      <c r="G24" s="33">
        <v>596.11199999999997</v>
      </c>
      <c r="H24" s="33">
        <v>5064.835</v>
      </c>
      <c r="I24" s="33">
        <v>1765.8789999999999</v>
      </c>
      <c r="J24" s="33">
        <v>235.03200000000001</v>
      </c>
      <c r="K24" s="33">
        <v>11949.045</v>
      </c>
      <c r="L24" s="33"/>
      <c r="M24" s="33">
        <v>-307.06299999999999</v>
      </c>
      <c r="O24" s="80">
        <f t="shared" si="1"/>
        <v>-8.6504485929644548E-2</v>
      </c>
      <c r="P24" s="80">
        <f t="shared" si="2"/>
        <v>0.21146411120420239</v>
      </c>
      <c r="Q24" s="80">
        <f t="shared" si="3"/>
        <v>0.13264355019321261</v>
      </c>
      <c r="R24" s="80">
        <f t="shared" si="4"/>
        <v>0.18215853994116671</v>
      </c>
      <c r="S24" s="80">
        <f t="shared" si="5"/>
        <v>0.62844581411717937</v>
      </c>
      <c r="T24" s="80">
        <f t="shared" si="6"/>
        <v>-5.4994982585688468E-2</v>
      </c>
      <c r="U24" s="80">
        <f t="shared" si="7"/>
        <v>0.12059648207529294</v>
      </c>
      <c r="V24" s="80">
        <f t="shared" si="8"/>
        <v>8.1357852322690327E-2</v>
      </c>
      <c r="W24" s="80">
        <f t="shared" si="9"/>
        <v>3.2227463174260285E-2</v>
      </c>
      <c r="X24" s="80">
        <f t="shared" si="10"/>
        <v>0.13927604328603382</v>
      </c>
      <c r="Z24" s="77" t="s">
        <v>63</v>
      </c>
      <c r="AA24" s="77" t="s">
        <v>63</v>
      </c>
      <c r="AB24" s="77" t="s">
        <v>63</v>
      </c>
      <c r="AC24" s="77" t="s">
        <v>63</v>
      </c>
      <c r="AD24" s="77" t="s">
        <v>63</v>
      </c>
      <c r="AE24" s="77" t="s">
        <v>63</v>
      </c>
      <c r="AF24" s="77" t="s">
        <v>63</v>
      </c>
      <c r="AG24" s="77" t="s">
        <v>63</v>
      </c>
      <c r="AH24" s="77" t="s">
        <v>63</v>
      </c>
      <c r="AI24" s="77" t="s">
        <v>63</v>
      </c>
    </row>
    <row r="25" spans="1:35">
      <c r="A25" s="24">
        <v>2012</v>
      </c>
      <c r="B25" s="33">
        <v>1117.6469999999999</v>
      </c>
      <c r="C25" s="33">
        <v>1096.152</v>
      </c>
      <c r="D25" s="33">
        <v>458.21499999999997</v>
      </c>
      <c r="E25" s="33">
        <v>298.04300000000001</v>
      </c>
      <c r="F25" s="33">
        <v>1974.3150000000001</v>
      </c>
      <c r="G25" s="33">
        <v>622.31700000000001</v>
      </c>
      <c r="H25" s="33">
        <v>5648.0829999999996</v>
      </c>
      <c r="I25" s="33">
        <v>1907.546</v>
      </c>
      <c r="J25" s="33">
        <v>197.86600000000001</v>
      </c>
      <c r="K25" s="33">
        <v>13320.183999999999</v>
      </c>
      <c r="L25" s="33"/>
      <c r="M25" s="33">
        <v>-497.23500000000001</v>
      </c>
      <c r="O25" s="80">
        <f t="shared" si="1"/>
        <v>0.14247760833965395</v>
      </c>
      <c r="P25" s="80">
        <f t="shared" si="2"/>
        <v>0.10667984536899544</v>
      </c>
      <c r="Q25" s="80">
        <f t="shared" si="3"/>
        <v>0.30929419866217489</v>
      </c>
      <c r="R25" s="80">
        <f t="shared" si="4"/>
        <v>-2.2864299366920471E-2</v>
      </c>
      <c r="S25" s="80">
        <f t="shared" si="5"/>
        <v>0.18688253180445913</v>
      </c>
      <c r="T25" s="80">
        <f t="shared" si="6"/>
        <v>4.3959859892100939E-2</v>
      </c>
      <c r="U25" s="80">
        <f t="shared" si="7"/>
        <v>0.11515636738412982</v>
      </c>
      <c r="V25" s="80">
        <f t="shared" si="8"/>
        <v>8.0224636002806715E-2</v>
      </c>
      <c r="W25" s="80">
        <f t="shared" si="9"/>
        <v>-0.15813165866775591</v>
      </c>
      <c r="X25" s="80">
        <f t="shared" si="10"/>
        <v>0.11474883557639948</v>
      </c>
      <c r="Z25" s="77" t="s">
        <v>63</v>
      </c>
      <c r="AA25" s="77" t="s">
        <v>63</v>
      </c>
      <c r="AB25" s="77" t="s">
        <v>63</v>
      </c>
      <c r="AC25" s="77" t="s">
        <v>63</v>
      </c>
      <c r="AD25" s="77" t="s">
        <v>63</v>
      </c>
      <c r="AE25" s="77" t="s">
        <v>63</v>
      </c>
      <c r="AF25" s="77" t="s">
        <v>63</v>
      </c>
      <c r="AG25" s="77" t="s">
        <v>63</v>
      </c>
      <c r="AH25" s="77" t="s">
        <v>63</v>
      </c>
      <c r="AI25" s="77" t="s">
        <v>63</v>
      </c>
    </row>
    <row r="26" spans="1:35">
      <c r="A26" s="24">
        <v>2013</v>
      </c>
      <c r="B26" s="33">
        <v>849.30799999999999</v>
      </c>
      <c r="C26" s="33">
        <v>1039.0260000000001</v>
      </c>
      <c r="D26" s="33">
        <v>376.46</v>
      </c>
      <c r="E26" s="33">
        <v>274.52800000000002</v>
      </c>
      <c r="F26" s="33">
        <v>2341.3359999999998</v>
      </c>
      <c r="G26" s="33">
        <v>634.25400000000002</v>
      </c>
      <c r="H26" s="33">
        <v>5861.1689999999999</v>
      </c>
      <c r="I26" s="33">
        <v>1998.4760000000001</v>
      </c>
      <c r="J26" s="33">
        <v>184.71199999999999</v>
      </c>
      <c r="K26" s="33">
        <v>13559.269</v>
      </c>
      <c r="L26" s="33"/>
      <c r="M26" s="33">
        <v>121.371</v>
      </c>
      <c r="O26" s="80">
        <f t="shared" si="1"/>
        <v>-0.2400928021101475</v>
      </c>
      <c r="P26" s="80">
        <f t="shared" si="2"/>
        <v>-5.2115035141111821E-2</v>
      </c>
      <c r="Q26" s="80">
        <f t="shared" si="3"/>
        <v>-0.17842061041214274</v>
      </c>
      <c r="R26" s="80">
        <f t="shared" si="4"/>
        <v>-7.8898011360776787E-2</v>
      </c>
      <c r="S26" s="80">
        <f t="shared" si="5"/>
        <v>0.18589789369984011</v>
      </c>
      <c r="T26" s="80">
        <f t="shared" si="6"/>
        <v>1.9181542525754658E-2</v>
      </c>
      <c r="U26" s="80">
        <f t="shared" si="7"/>
        <v>3.7727136800220551E-2</v>
      </c>
      <c r="V26" s="80">
        <f t="shared" si="8"/>
        <v>4.7668575227019394E-2</v>
      </c>
      <c r="W26" s="80">
        <f t="shared" si="9"/>
        <v>-6.6479334499105591E-2</v>
      </c>
      <c r="X26" s="80">
        <f t="shared" si="10"/>
        <v>1.7949076379125239E-2</v>
      </c>
      <c r="Z26" s="77" t="s">
        <v>63</v>
      </c>
      <c r="AA26" s="77" t="s">
        <v>63</v>
      </c>
      <c r="AB26" s="77" t="s">
        <v>63</v>
      </c>
      <c r="AC26" s="77" t="s">
        <v>63</v>
      </c>
      <c r="AD26" s="77" t="s">
        <v>63</v>
      </c>
      <c r="AE26" s="77" t="s">
        <v>63</v>
      </c>
      <c r="AF26" s="77" t="s">
        <v>63</v>
      </c>
      <c r="AG26" s="77" t="s">
        <v>63</v>
      </c>
      <c r="AH26" s="77" t="s">
        <v>63</v>
      </c>
      <c r="AI26" s="77" t="s">
        <v>63</v>
      </c>
    </row>
    <row r="27" spans="1:35">
      <c r="A27" s="24">
        <v>2014</v>
      </c>
      <c r="B27" s="33">
        <v>708.18100000000004</v>
      </c>
      <c r="C27" s="33">
        <v>1189.3109999999999</v>
      </c>
      <c r="D27" s="33">
        <v>512.48900000000003</v>
      </c>
      <c r="E27" s="33">
        <v>310.46100000000001</v>
      </c>
      <c r="F27" s="33">
        <v>2736.2930000000001</v>
      </c>
      <c r="G27" s="33">
        <v>646.47199999999998</v>
      </c>
      <c r="H27" s="33">
        <v>6215.7650000000003</v>
      </c>
      <c r="I27" s="33">
        <v>2127.498</v>
      </c>
      <c r="J27" s="33">
        <v>201.042</v>
      </c>
      <c r="K27" s="33">
        <v>14647.512000000001</v>
      </c>
      <c r="L27" s="33"/>
      <c r="M27" s="33">
        <v>-230.83199999999999</v>
      </c>
      <c r="O27" s="80">
        <f t="shared" si="1"/>
        <v>-0.16616704422894868</v>
      </c>
      <c r="P27" s="80">
        <f t="shared" si="2"/>
        <v>0.14464026886718884</v>
      </c>
      <c r="Q27" s="80">
        <f t="shared" si="3"/>
        <v>0.36133719385857743</v>
      </c>
      <c r="R27" s="80">
        <f t="shared" si="4"/>
        <v>0.13089010956988001</v>
      </c>
      <c r="S27" s="80">
        <f t="shared" si="5"/>
        <v>0.1686887315618093</v>
      </c>
      <c r="T27" s="80">
        <f t="shared" si="6"/>
        <v>1.9263575791402143E-2</v>
      </c>
      <c r="U27" s="80">
        <f t="shared" si="7"/>
        <v>6.0499193932131989E-2</v>
      </c>
      <c r="V27" s="80">
        <f t="shared" si="8"/>
        <v>6.456019486848974E-2</v>
      </c>
      <c r="W27" s="80">
        <f t="shared" si="9"/>
        <v>8.8407899865736939E-2</v>
      </c>
      <c r="X27" s="80">
        <f t="shared" si="10"/>
        <v>8.0258235160022284E-2</v>
      </c>
      <c r="Z27" s="77" t="s">
        <v>63</v>
      </c>
      <c r="AA27" s="77" t="s">
        <v>63</v>
      </c>
      <c r="AB27" s="77" t="s">
        <v>63</v>
      </c>
      <c r="AC27" s="77" t="s">
        <v>63</v>
      </c>
      <c r="AD27" s="77" t="s">
        <v>63</v>
      </c>
      <c r="AE27" s="77" t="s">
        <v>63</v>
      </c>
      <c r="AF27" s="77" t="s">
        <v>63</v>
      </c>
      <c r="AG27" s="77" t="s">
        <v>63</v>
      </c>
      <c r="AH27" s="77" t="s">
        <v>63</v>
      </c>
      <c r="AI27" s="77" t="s">
        <v>63</v>
      </c>
    </row>
    <row r="28" spans="1:35">
      <c r="A28" s="24">
        <v>2015</v>
      </c>
      <c r="B28" s="33">
        <v>998.548</v>
      </c>
      <c r="C28" s="33">
        <v>1398.6510000000001</v>
      </c>
      <c r="D28" s="33">
        <v>552.98599999999999</v>
      </c>
      <c r="E28" s="33">
        <v>310.14100000000002</v>
      </c>
      <c r="F28" s="33">
        <v>2675.9090000000001</v>
      </c>
      <c r="G28" s="33">
        <v>653.84500000000003</v>
      </c>
      <c r="H28" s="33">
        <v>6217.17</v>
      </c>
      <c r="I28" s="33">
        <v>2176.06</v>
      </c>
      <c r="J28" s="33">
        <v>224.535</v>
      </c>
      <c r="K28" s="33">
        <v>15207.844999999999</v>
      </c>
      <c r="L28" s="33"/>
      <c r="M28" s="33">
        <v>-66.772999999999996</v>
      </c>
      <c r="O28" s="80">
        <f t="shared" si="1"/>
        <v>0.41001806035462685</v>
      </c>
      <c r="P28" s="80">
        <f t="shared" si="2"/>
        <v>0.17601787925950418</v>
      </c>
      <c r="Q28" s="80">
        <f t="shared" si="3"/>
        <v>7.902023262938318E-2</v>
      </c>
      <c r="R28" s="80">
        <f t="shared" si="4"/>
        <v>-1.0307252762826735E-3</v>
      </c>
      <c r="S28" s="80">
        <f t="shared" si="5"/>
        <v>-2.2067812182394175E-2</v>
      </c>
      <c r="T28" s="80">
        <f t="shared" si="6"/>
        <v>1.1404979643356628E-2</v>
      </c>
      <c r="U28" s="80">
        <f t="shared" si="7"/>
        <v>2.2603814655153265E-4</v>
      </c>
      <c r="V28" s="80">
        <f t="shared" si="8"/>
        <v>2.2825873396825624E-2</v>
      </c>
      <c r="W28" s="80">
        <f t="shared" si="9"/>
        <v>0.11685617930581671</v>
      </c>
      <c r="X28" s="80">
        <f t="shared" si="10"/>
        <v>3.8254483082178048E-2</v>
      </c>
      <c r="Z28" s="77" t="s">
        <v>63</v>
      </c>
      <c r="AA28" s="77" t="s">
        <v>63</v>
      </c>
      <c r="AB28" s="77" t="s">
        <v>63</v>
      </c>
      <c r="AC28" s="77" t="s">
        <v>63</v>
      </c>
      <c r="AD28" s="77" t="s">
        <v>63</v>
      </c>
      <c r="AE28" s="77" t="s">
        <v>63</v>
      </c>
      <c r="AF28" s="77" t="s">
        <v>63</v>
      </c>
      <c r="AG28" s="77" t="s">
        <v>63</v>
      </c>
      <c r="AH28" s="77" t="s">
        <v>63</v>
      </c>
      <c r="AI28" s="77" t="s">
        <v>63</v>
      </c>
    </row>
    <row r="29" spans="1:35">
      <c r="A29" s="24">
        <v>2016</v>
      </c>
      <c r="B29" s="33">
        <v>1082.825</v>
      </c>
      <c r="C29" s="33">
        <v>1800.0309999999999</v>
      </c>
      <c r="D29" s="33">
        <v>672.5</v>
      </c>
      <c r="E29" s="33">
        <v>334.23899999999998</v>
      </c>
      <c r="F29" s="33">
        <v>2640.7060000000001</v>
      </c>
      <c r="G29" s="33">
        <v>717.32899999999995</v>
      </c>
      <c r="H29" s="33">
        <v>6096.8459999999995</v>
      </c>
      <c r="I29" s="33">
        <v>2337.319</v>
      </c>
      <c r="J29" s="33">
        <v>234.459</v>
      </c>
      <c r="K29" s="33">
        <v>15916.254000000001</v>
      </c>
      <c r="L29" s="33"/>
      <c r="M29" s="33">
        <v>67.578000000000003</v>
      </c>
      <c r="O29" s="80">
        <f t="shared" si="1"/>
        <v>8.4399548143905045E-2</v>
      </c>
      <c r="P29" s="80">
        <f t="shared" si="2"/>
        <v>0.28697652237763371</v>
      </c>
      <c r="Q29" s="80">
        <f t="shared" si="3"/>
        <v>0.21612482051986848</v>
      </c>
      <c r="R29" s="80">
        <f t="shared" si="4"/>
        <v>7.7700142838257324E-2</v>
      </c>
      <c r="S29" s="80">
        <f t="shared" si="5"/>
        <v>-1.3155529578920633E-2</v>
      </c>
      <c r="T29" s="80">
        <f t="shared" si="6"/>
        <v>9.7093347811790132E-2</v>
      </c>
      <c r="U29" s="80">
        <f t="shared" si="7"/>
        <v>-1.9353500065142248E-2</v>
      </c>
      <c r="V29" s="80">
        <f t="shared" si="8"/>
        <v>7.410595296085587E-2</v>
      </c>
      <c r="W29" s="80">
        <f t="shared" si="9"/>
        <v>4.4198009219052814E-2</v>
      </c>
      <c r="X29" s="80">
        <f t="shared" si="10"/>
        <v>4.6581813531108462E-2</v>
      </c>
      <c r="Z29" s="77" t="s">
        <v>63</v>
      </c>
      <c r="AA29" s="77" t="s">
        <v>63</v>
      </c>
      <c r="AB29" s="77" t="s">
        <v>63</v>
      </c>
      <c r="AC29" s="77" t="s">
        <v>63</v>
      </c>
      <c r="AD29" s="77" t="s">
        <v>63</v>
      </c>
      <c r="AE29" s="77" t="s">
        <v>63</v>
      </c>
      <c r="AF29" s="77" t="s">
        <v>63</v>
      </c>
      <c r="AG29" s="77" t="s">
        <v>63</v>
      </c>
      <c r="AH29" s="77" t="s">
        <v>63</v>
      </c>
      <c r="AI29" s="77" t="s">
        <v>63</v>
      </c>
    </row>
    <row r="30" spans="1:35">
      <c r="A30" s="24">
        <v>2017</v>
      </c>
      <c r="B30" s="33">
        <v>1098.345</v>
      </c>
      <c r="C30" s="33">
        <v>1919.5909999999999</v>
      </c>
      <c r="D30" s="33">
        <v>659.92600000000004</v>
      </c>
      <c r="E30" s="33">
        <v>377.89</v>
      </c>
      <c r="F30" s="33">
        <v>2633.0079999999998</v>
      </c>
      <c r="G30" s="33">
        <v>734.96100000000001</v>
      </c>
      <c r="H30" s="33">
        <v>6308.68</v>
      </c>
      <c r="I30" s="33">
        <v>2370.6239999999998</v>
      </c>
      <c r="J30" s="33">
        <v>252.93600000000001</v>
      </c>
      <c r="K30" s="33">
        <v>16355.960999999999</v>
      </c>
      <c r="L30" s="33"/>
      <c r="M30" s="33">
        <v>74.905000000000001</v>
      </c>
      <c r="O30" s="80">
        <f t="shared" si="1"/>
        <v>1.4332879274120858E-2</v>
      </c>
      <c r="P30" s="80">
        <f t="shared" si="2"/>
        <v>6.6421078303651404E-2</v>
      </c>
      <c r="Q30" s="80">
        <f t="shared" si="3"/>
        <v>-1.8697397769516622E-2</v>
      </c>
      <c r="R30" s="80">
        <f t="shared" si="4"/>
        <v>0.13059816478627573</v>
      </c>
      <c r="S30" s="80">
        <f t="shared" si="5"/>
        <v>-2.915129514607151E-3</v>
      </c>
      <c r="T30" s="80">
        <f t="shared" si="6"/>
        <v>2.4580074136135721E-2</v>
      </c>
      <c r="U30" s="80">
        <f t="shared" si="7"/>
        <v>3.4744850042136566E-2</v>
      </c>
      <c r="V30" s="80">
        <f t="shared" si="8"/>
        <v>1.4249231705214305E-2</v>
      </c>
      <c r="W30" s="80">
        <f t="shared" si="9"/>
        <v>7.8806955587117589E-2</v>
      </c>
      <c r="X30" s="80">
        <f t="shared" si="10"/>
        <v>2.7626286939125055E-2</v>
      </c>
      <c r="Z30" s="77" t="s">
        <v>63</v>
      </c>
      <c r="AA30" s="77" t="s">
        <v>63</v>
      </c>
      <c r="AB30" s="77" t="s">
        <v>63</v>
      </c>
      <c r="AC30" s="77" t="s">
        <v>63</v>
      </c>
      <c r="AD30" s="77" t="s">
        <v>63</v>
      </c>
      <c r="AE30" s="77" t="s">
        <v>63</v>
      </c>
      <c r="AF30" s="77" t="s">
        <v>63</v>
      </c>
      <c r="AG30" s="77" t="s">
        <v>63</v>
      </c>
      <c r="AH30" s="77" t="s">
        <v>63</v>
      </c>
      <c r="AI30" s="77" t="s">
        <v>63</v>
      </c>
    </row>
    <row r="31" spans="1:35">
      <c r="A31" s="24">
        <v>2018</v>
      </c>
      <c r="B31" s="44">
        <v>1659.1569999999999</v>
      </c>
      <c r="C31" s="33">
        <v>2202.0439999999999</v>
      </c>
      <c r="D31" s="33">
        <v>894.452</v>
      </c>
      <c r="E31" s="33">
        <v>360.50299999999999</v>
      </c>
      <c r="F31" s="33">
        <v>2337.9940000000001</v>
      </c>
      <c r="G31" s="33">
        <v>713.22</v>
      </c>
      <c r="H31" s="33">
        <v>6395.7110000000002</v>
      </c>
      <c r="I31" s="33">
        <v>2779.3229999999999</v>
      </c>
      <c r="J31" s="33">
        <v>265.05700000000002</v>
      </c>
      <c r="K31" s="33">
        <v>17607.460999999999</v>
      </c>
      <c r="L31" s="33"/>
      <c r="M31" s="33">
        <v>234.625</v>
      </c>
      <c r="O31" s="80">
        <f t="shared" si="1"/>
        <v>0.5105973077675956</v>
      </c>
      <c r="P31" s="80">
        <f t="shared" si="2"/>
        <v>0.14714228187150291</v>
      </c>
      <c r="Q31" s="80">
        <f t="shared" si="3"/>
        <v>0.3553822701333178</v>
      </c>
      <c r="R31" s="80">
        <f t="shared" si="4"/>
        <v>-4.6010743867263004E-2</v>
      </c>
      <c r="S31" s="80">
        <f t="shared" si="5"/>
        <v>-0.11204447536809603</v>
      </c>
      <c r="T31" s="80">
        <f t="shared" si="6"/>
        <v>-2.9581161449383053E-2</v>
      </c>
      <c r="U31" s="80">
        <f t="shared" si="7"/>
        <v>1.3795437397363663E-2</v>
      </c>
      <c r="V31" s="80">
        <f t="shared" si="8"/>
        <v>0.17240144367052723</v>
      </c>
      <c r="W31" s="80">
        <f t="shared" si="9"/>
        <v>4.7921213271341356E-2</v>
      </c>
      <c r="X31" s="80">
        <f t="shared" si="10"/>
        <v>7.6516445594361659E-2</v>
      </c>
      <c r="Z31" s="77" t="s">
        <v>63</v>
      </c>
      <c r="AA31" s="77" t="s">
        <v>63</v>
      </c>
      <c r="AB31" s="77" t="s">
        <v>63</v>
      </c>
      <c r="AC31" s="77" t="s">
        <v>63</v>
      </c>
      <c r="AD31" s="77" t="s">
        <v>63</v>
      </c>
      <c r="AE31" s="77" t="s">
        <v>63</v>
      </c>
      <c r="AF31" s="77" t="s">
        <v>63</v>
      </c>
      <c r="AG31" s="77" t="s">
        <v>63</v>
      </c>
      <c r="AH31" s="77" t="s">
        <v>63</v>
      </c>
      <c r="AI31" s="77" t="s">
        <v>63</v>
      </c>
    </row>
    <row r="32" spans="1:35">
      <c r="A32" s="24">
        <v>2019</v>
      </c>
      <c r="B32" s="44">
        <v>1775.1010000000001</v>
      </c>
      <c r="C32" s="33">
        <v>2582.3670000000002</v>
      </c>
      <c r="D32" s="33">
        <v>1027.8869999999999</v>
      </c>
      <c r="E32" s="33">
        <v>368.70400000000001</v>
      </c>
      <c r="F32" s="33">
        <v>2540.73</v>
      </c>
      <c r="G32" s="33">
        <v>793.14400000000001</v>
      </c>
      <c r="H32" s="33">
        <v>6965.2830000000004</v>
      </c>
      <c r="I32" s="33">
        <v>2935.4409999999998</v>
      </c>
      <c r="J32" s="33">
        <v>346.529</v>
      </c>
      <c r="K32" s="33">
        <v>19335.186000000002</v>
      </c>
      <c r="L32" s="33"/>
      <c r="M32" s="33">
        <v>-316.49900000000002</v>
      </c>
      <c r="O32" s="80">
        <f t="shared" si="1"/>
        <v>6.9881271031011716E-2</v>
      </c>
      <c r="P32" s="80">
        <f t="shared" si="2"/>
        <v>0.17271362425092329</v>
      </c>
      <c r="Q32" s="80">
        <f t="shared" si="3"/>
        <v>0.14918072741745769</v>
      </c>
      <c r="R32" s="80">
        <f t="shared" si="4"/>
        <v>2.2748770467929669E-2</v>
      </c>
      <c r="S32" s="80">
        <f t="shared" si="5"/>
        <v>8.6713652815191056E-2</v>
      </c>
      <c r="T32" s="80">
        <f t="shared" si="6"/>
        <v>0.11206079470570085</v>
      </c>
      <c r="U32" s="80">
        <f t="shared" si="7"/>
        <v>8.9055305969891307E-2</v>
      </c>
      <c r="V32" s="80">
        <f t="shared" si="8"/>
        <v>5.6171233066469872E-2</v>
      </c>
      <c r="W32" s="80">
        <f t="shared" si="9"/>
        <v>0.30737539472641728</v>
      </c>
      <c r="X32" s="80">
        <f t="shared" si="10"/>
        <v>9.8124596158412736E-2</v>
      </c>
      <c r="Z32" s="77" t="s">
        <v>63</v>
      </c>
      <c r="AA32" s="77" t="s">
        <v>63</v>
      </c>
      <c r="AB32" s="77" t="s">
        <v>63</v>
      </c>
      <c r="AC32" s="77" t="s">
        <v>63</v>
      </c>
      <c r="AD32" s="77" t="s">
        <v>63</v>
      </c>
      <c r="AE32" s="77" t="s">
        <v>63</v>
      </c>
      <c r="AF32" s="77" t="s">
        <v>63</v>
      </c>
      <c r="AG32" s="77" t="s">
        <v>63</v>
      </c>
      <c r="AH32" s="77" t="s">
        <v>63</v>
      </c>
      <c r="AI32" s="77" t="s">
        <v>63</v>
      </c>
    </row>
    <row r="33" spans="1:35">
      <c r="A33" s="24">
        <v>2020</v>
      </c>
      <c r="B33" s="44">
        <v>1747.5</v>
      </c>
      <c r="C33" s="33">
        <v>3829.31</v>
      </c>
      <c r="D33" s="33">
        <v>1387.2339999999999</v>
      </c>
      <c r="E33" s="33">
        <v>398.18700000000001</v>
      </c>
      <c r="F33" s="33">
        <v>5350.2240000000002</v>
      </c>
      <c r="G33" s="33">
        <v>1111.9010000000001</v>
      </c>
      <c r="H33" s="33">
        <v>7170.6080000000002</v>
      </c>
      <c r="I33" s="33">
        <v>3206.694</v>
      </c>
      <c r="J33" s="33">
        <v>444.935</v>
      </c>
      <c r="K33" s="33">
        <v>24646.593000000001</v>
      </c>
      <c r="L33" s="33"/>
      <c r="M33" s="33">
        <v>-1045.74</v>
      </c>
      <c r="O33" s="80">
        <f t="shared" si="1"/>
        <v>-1.5548974396386472E-2</v>
      </c>
      <c r="P33" s="80">
        <f t="shared" si="2"/>
        <v>0.48286823677656954</v>
      </c>
      <c r="Q33" s="80">
        <f t="shared" si="3"/>
        <v>0.34959776706972656</v>
      </c>
      <c r="R33" s="80">
        <f t="shared" si="4"/>
        <v>7.9963873459468759E-2</v>
      </c>
      <c r="S33" s="80">
        <f t="shared" si="5"/>
        <v>1.1057821964553494</v>
      </c>
      <c r="T33" s="80">
        <f t="shared" si="6"/>
        <v>0.40189045116649691</v>
      </c>
      <c r="U33" s="80">
        <f t="shared" si="7"/>
        <v>2.9478342803874513E-2</v>
      </c>
      <c r="V33" s="80">
        <f t="shared" si="8"/>
        <v>9.2406217668827395E-2</v>
      </c>
      <c r="W33" s="80">
        <f t="shared" ref="W33" si="11">J33/J32-1</f>
        <v>0.2839762328693991</v>
      </c>
      <c r="X33" s="80">
        <f t="shared" ref="X33" si="12">K33/K32-1</f>
        <v>0.27470162428227995</v>
      </c>
      <c r="Z33" s="77" t="s">
        <v>63</v>
      </c>
      <c r="AA33" s="77" t="s">
        <v>63</v>
      </c>
      <c r="AB33" s="77" t="s">
        <v>63</v>
      </c>
      <c r="AC33" s="77" t="s">
        <v>63</v>
      </c>
      <c r="AD33" s="77" t="s">
        <v>63</v>
      </c>
      <c r="AE33" s="77" t="s">
        <v>63</v>
      </c>
      <c r="AF33" s="77" t="s">
        <v>63</v>
      </c>
      <c r="AG33" s="77" t="s">
        <v>63</v>
      </c>
      <c r="AH33" s="77" t="s">
        <v>63</v>
      </c>
      <c r="AI33" s="77" t="s">
        <v>63</v>
      </c>
    </row>
    <row r="34" spans="1:35">
      <c r="A34" s="24"/>
      <c r="B34" s="44"/>
      <c r="C34" s="110"/>
      <c r="D34" s="110"/>
      <c r="E34" s="110"/>
      <c r="F34" s="110"/>
      <c r="G34" s="110"/>
      <c r="H34" s="110"/>
      <c r="I34" s="110"/>
      <c r="J34" s="110"/>
      <c r="K34" s="110"/>
      <c r="L34" s="110"/>
      <c r="M34" s="110"/>
    </row>
    <row r="35" spans="1:35">
      <c r="A35" s="24" t="s">
        <v>47</v>
      </c>
      <c r="B35" s="44">
        <v>1830.806</v>
      </c>
      <c r="C35" s="33">
        <v>2251.357</v>
      </c>
      <c r="D35" s="33">
        <v>876.16200000000003</v>
      </c>
      <c r="E35" s="33">
        <v>361.02499999999998</v>
      </c>
      <c r="F35" s="33">
        <v>2330.1579999999999</v>
      </c>
      <c r="G35" s="33">
        <v>752.67399999999998</v>
      </c>
      <c r="H35" s="33">
        <v>6602.0349999999999</v>
      </c>
      <c r="I35" s="33">
        <v>2535.038</v>
      </c>
      <c r="J35" s="33">
        <v>286.53500000000003</v>
      </c>
      <c r="K35" s="33">
        <v>17825.79</v>
      </c>
      <c r="L35" s="33"/>
      <c r="M35" s="33">
        <v>80.474999999999994</v>
      </c>
      <c r="O35" s="77" t="s">
        <v>63</v>
      </c>
      <c r="P35" s="77" t="s">
        <v>63</v>
      </c>
      <c r="Q35" s="77" t="s">
        <v>63</v>
      </c>
      <c r="R35" s="77" t="s">
        <v>63</v>
      </c>
      <c r="S35" s="77" t="s">
        <v>63</v>
      </c>
      <c r="T35" s="77" t="s">
        <v>63</v>
      </c>
      <c r="U35" s="77" t="s">
        <v>63</v>
      </c>
      <c r="V35" s="77" t="s">
        <v>63</v>
      </c>
      <c r="W35" s="77" t="s">
        <v>63</v>
      </c>
      <c r="X35" s="77" t="s">
        <v>63</v>
      </c>
      <c r="Z35" s="77" t="s">
        <v>63</v>
      </c>
      <c r="AA35" s="77" t="s">
        <v>63</v>
      </c>
      <c r="AB35" s="77" t="s">
        <v>63</v>
      </c>
      <c r="AC35" s="77" t="s">
        <v>63</v>
      </c>
      <c r="AD35" s="77" t="s">
        <v>63</v>
      </c>
      <c r="AE35" s="77" t="s">
        <v>63</v>
      </c>
      <c r="AF35" s="77" t="s">
        <v>63</v>
      </c>
      <c r="AG35" s="77" t="s">
        <v>63</v>
      </c>
      <c r="AH35" s="77" t="s">
        <v>63</v>
      </c>
      <c r="AI35" s="77" t="s">
        <v>63</v>
      </c>
    </row>
    <row r="36" spans="1:35">
      <c r="A36" s="24" t="s">
        <v>48</v>
      </c>
      <c r="B36" s="44">
        <v>1873.5060000000001</v>
      </c>
      <c r="C36" s="33">
        <v>2165.8200000000002</v>
      </c>
      <c r="D36" s="33">
        <v>934.553</v>
      </c>
      <c r="E36" s="33">
        <v>363.39100000000002</v>
      </c>
      <c r="F36" s="33">
        <v>2315.0059999999999</v>
      </c>
      <c r="G36" s="33">
        <v>751.40499999999997</v>
      </c>
      <c r="H36" s="33">
        <v>6755.4840000000004</v>
      </c>
      <c r="I36" s="33">
        <v>2509.0929999999998</v>
      </c>
      <c r="J36" s="33">
        <v>299.173</v>
      </c>
      <c r="K36" s="33">
        <v>17967.431</v>
      </c>
      <c r="L36" s="33"/>
      <c r="M36" s="33">
        <v>-153.143</v>
      </c>
      <c r="O36" s="77" t="s">
        <v>63</v>
      </c>
      <c r="P36" s="77" t="s">
        <v>63</v>
      </c>
      <c r="Q36" s="77" t="s">
        <v>63</v>
      </c>
      <c r="R36" s="77" t="s">
        <v>63</v>
      </c>
      <c r="S36" s="77" t="s">
        <v>63</v>
      </c>
      <c r="T36" s="77" t="s">
        <v>63</v>
      </c>
      <c r="U36" s="77" t="s">
        <v>63</v>
      </c>
      <c r="V36" s="77" t="s">
        <v>63</v>
      </c>
      <c r="W36" s="77" t="s">
        <v>63</v>
      </c>
      <c r="X36" s="77" t="s">
        <v>63</v>
      </c>
      <c r="Z36" s="80">
        <f t="shared" ref="Z36:AI36" si="13">B36/B35-1</f>
        <v>2.3323060990623867E-2</v>
      </c>
      <c r="AA36" s="80">
        <f t="shared" si="13"/>
        <v>-3.7993530124276087E-2</v>
      </c>
      <c r="AB36" s="80">
        <f t="shared" si="13"/>
        <v>6.6644068106126442E-2</v>
      </c>
      <c r="AC36" s="80">
        <f t="shared" si="13"/>
        <v>6.5535627726613921E-3</v>
      </c>
      <c r="AD36" s="80">
        <f t="shared" si="13"/>
        <v>-6.5025633454899312E-3</v>
      </c>
      <c r="AE36" s="80">
        <f t="shared" si="13"/>
        <v>-1.685988887619394E-3</v>
      </c>
      <c r="AF36" s="80">
        <f t="shared" si="13"/>
        <v>2.3242681991234582E-2</v>
      </c>
      <c r="AG36" s="80">
        <f t="shared" si="13"/>
        <v>-1.0234560586468544E-2</v>
      </c>
      <c r="AH36" s="80">
        <f t="shared" si="13"/>
        <v>4.4106304639921712E-2</v>
      </c>
      <c r="AI36" s="80">
        <f t="shared" si="13"/>
        <v>7.945847000329298E-3</v>
      </c>
    </row>
    <row r="37" spans="1:35">
      <c r="A37" s="24" t="s">
        <v>49</v>
      </c>
      <c r="B37" s="44">
        <v>1768.204</v>
      </c>
      <c r="C37" s="33">
        <v>2444.0859999999998</v>
      </c>
      <c r="D37" s="33">
        <v>992.83600000000001</v>
      </c>
      <c r="E37" s="33">
        <v>366.46199999999999</v>
      </c>
      <c r="F37" s="33">
        <v>2366.4569999999999</v>
      </c>
      <c r="G37" s="33">
        <v>766.827</v>
      </c>
      <c r="H37" s="33">
        <v>7055.8239999999996</v>
      </c>
      <c r="I37" s="33">
        <v>2827.8939999999998</v>
      </c>
      <c r="J37" s="33">
        <v>317.62</v>
      </c>
      <c r="K37" s="33">
        <v>18906.21</v>
      </c>
      <c r="L37" s="33"/>
      <c r="M37" s="33">
        <v>-334.529</v>
      </c>
      <c r="O37" s="77" t="s">
        <v>63</v>
      </c>
      <c r="P37" s="77" t="s">
        <v>63</v>
      </c>
      <c r="Q37" s="77" t="s">
        <v>63</v>
      </c>
      <c r="R37" s="77" t="s">
        <v>63</v>
      </c>
      <c r="S37" s="77" t="s">
        <v>63</v>
      </c>
      <c r="T37" s="77" t="s">
        <v>63</v>
      </c>
      <c r="U37" s="77" t="s">
        <v>63</v>
      </c>
      <c r="V37" s="77" t="s">
        <v>63</v>
      </c>
      <c r="W37" s="77" t="s">
        <v>63</v>
      </c>
      <c r="X37" s="77" t="s">
        <v>63</v>
      </c>
      <c r="Z37" s="80">
        <f t="shared" ref="Z37:AG43" si="14">B37/B36-1</f>
        <v>-5.6205851489133263E-2</v>
      </c>
      <c r="AA37" s="80">
        <f t="shared" si="14"/>
        <v>0.12848066783019818</v>
      </c>
      <c r="AB37" s="80">
        <f t="shared" si="14"/>
        <v>6.2364574293806818E-2</v>
      </c>
      <c r="AC37" s="80">
        <f t="shared" si="14"/>
        <v>8.4509522800508829E-3</v>
      </c>
      <c r="AD37" s="80">
        <f t="shared" si="14"/>
        <v>2.2224996393097829E-2</v>
      </c>
      <c r="AE37" s="80">
        <f t="shared" si="14"/>
        <v>2.0524217965012248E-2</v>
      </c>
      <c r="AF37" s="80">
        <f t="shared" si="14"/>
        <v>4.4458694595383319E-2</v>
      </c>
      <c r="AG37" s="80">
        <f t="shared" si="14"/>
        <v>0.12705826368333106</v>
      </c>
      <c r="AH37" s="80">
        <f t="shared" ref="AH37:AH41" si="15">J37/J36-1</f>
        <v>6.1659976000508099E-2</v>
      </c>
      <c r="AI37" s="80">
        <f t="shared" ref="AI37:AI41" si="16">K37/K36-1</f>
        <v>5.2248927517795973E-2</v>
      </c>
    </row>
    <row r="38" spans="1:35">
      <c r="A38" s="24" t="s">
        <v>50</v>
      </c>
      <c r="B38" s="44">
        <v>1775.1010000000001</v>
      </c>
      <c r="C38" s="33">
        <v>2582.3670000000002</v>
      </c>
      <c r="D38" s="33">
        <v>1027.8869999999999</v>
      </c>
      <c r="E38" s="33">
        <v>368.70400000000001</v>
      </c>
      <c r="F38" s="33">
        <v>2540.73</v>
      </c>
      <c r="G38" s="33">
        <v>793.14400000000001</v>
      </c>
      <c r="H38" s="33">
        <v>6965.2830000000004</v>
      </c>
      <c r="I38" s="33">
        <v>2935.4409999999998</v>
      </c>
      <c r="J38" s="33">
        <v>346.529</v>
      </c>
      <c r="K38" s="33">
        <v>19335.186000000002</v>
      </c>
      <c r="L38" s="33"/>
      <c r="M38" s="33">
        <v>-316.49900000000002</v>
      </c>
      <c r="O38" s="77" t="s">
        <v>63</v>
      </c>
      <c r="P38" s="77" t="s">
        <v>63</v>
      </c>
      <c r="Q38" s="77" t="s">
        <v>63</v>
      </c>
      <c r="R38" s="77" t="s">
        <v>63</v>
      </c>
      <c r="S38" s="77" t="s">
        <v>63</v>
      </c>
      <c r="T38" s="77" t="s">
        <v>63</v>
      </c>
      <c r="U38" s="77" t="s">
        <v>63</v>
      </c>
      <c r="V38" s="77" t="s">
        <v>63</v>
      </c>
      <c r="W38" s="77" t="s">
        <v>63</v>
      </c>
      <c r="X38" s="77" t="s">
        <v>63</v>
      </c>
      <c r="Z38" s="80">
        <f t="shared" si="14"/>
        <v>3.9005680340051807E-3</v>
      </c>
      <c r="AA38" s="80">
        <f t="shared" si="14"/>
        <v>5.6577796362321298E-2</v>
      </c>
      <c r="AB38" s="80">
        <f t="shared" si="14"/>
        <v>3.5303917263274087E-2</v>
      </c>
      <c r="AC38" s="80">
        <f t="shared" si="14"/>
        <v>6.1179603887988598E-3</v>
      </c>
      <c r="AD38" s="80">
        <f t="shared" si="14"/>
        <v>7.364300302097182E-2</v>
      </c>
      <c r="AE38" s="80">
        <f t="shared" si="14"/>
        <v>3.4319344519689654E-2</v>
      </c>
      <c r="AF38" s="80">
        <f t="shared" si="14"/>
        <v>-1.2832094451335374E-2</v>
      </c>
      <c r="AG38" s="80">
        <f t="shared" si="14"/>
        <v>3.803077484516737E-2</v>
      </c>
      <c r="AH38" s="80">
        <f t="shared" si="15"/>
        <v>9.1017568163213936E-2</v>
      </c>
      <c r="AI38" s="80">
        <f t="shared" si="16"/>
        <v>2.2689687674050107E-2</v>
      </c>
    </row>
    <row r="39" spans="1:35">
      <c r="A39" s="24" t="s">
        <v>51</v>
      </c>
      <c r="B39" s="33">
        <v>1424.1379999999999</v>
      </c>
      <c r="C39" s="33">
        <v>2647.5329999999999</v>
      </c>
      <c r="D39" s="33">
        <v>1066.02</v>
      </c>
      <c r="E39" s="33">
        <v>396.26299999999998</v>
      </c>
      <c r="F39" s="33">
        <v>3757.4079999999999</v>
      </c>
      <c r="G39" s="33">
        <v>862.14400000000001</v>
      </c>
      <c r="H39" s="33">
        <v>7065.9260000000004</v>
      </c>
      <c r="I39" s="33">
        <v>3000.096</v>
      </c>
      <c r="J39" s="33">
        <v>395.13499999999999</v>
      </c>
      <c r="K39" s="33">
        <v>20614.663</v>
      </c>
      <c r="L39" s="33"/>
      <c r="M39" s="33">
        <v>-1096.239</v>
      </c>
      <c r="O39" s="80">
        <f t="shared" ref="O39:X39" si="17">B39/B35-1</f>
        <v>-0.2221251186635832</v>
      </c>
      <c r="P39" s="80">
        <f t="shared" si="17"/>
        <v>0.17597209149859383</v>
      </c>
      <c r="Q39" s="80">
        <f t="shared" si="17"/>
        <v>0.2166928033856752</v>
      </c>
      <c r="R39" s="80">
        <f t="shared" si="17"/>
        <v>9.7605428986912379E-2</v>
      </c>
      <c r="S39" s="80">
        <f t="shared" si="17"/>
        <v>0.61251211291251506</v>
      </c>
      <c r="T39" s="80">
        <f t="shared" si="17"/>
        <v>0.14544145274049591</v>
      </c>
      <c r="U39" s="80">
        <f t="shared" si="17"/>
        <v>7.0264850156050551E-2</v>
      </c>
      <c r="V39" s="80">
        <f t="shared" si="17"/>
        <v>0.18345208237509647</v>
      </c>
      <c r="W39" s="80">
        <f t="shared" si="17"/>
        <v>0.37901129006927592</v>
      </c>
      <c r="X39" s="80">
        <f t="shared" si="17"/>
        <v>0.15645157942509136</v>
      </c>
      <c r="Z39" s="80">
        <f t="shared" si="14"/>
        <v>-0.19771438357592053</v>
      </c>
      <c r="AA39" s="80">
        <f t="shared" si="14"/>
        <v>2.5234987900635275E-2</v>
      </c>
      <c r="AB39" s="80">
        <f t="shared" si="14"/>
        <v>3.7098435917566785E-2</v>
      </c>
      <c r="AC39" s="80">
        <f t="shared" si="14"/>
        <v>7.4745595382746055E-2</v>
      </c>
      <c r="AD39" s="80">
        <f t="shared" si="14"/>
        <v>0.47886945877759546</v>
      </c>
      <c r="AE39" s="80">
        <f t="shared" si="14"/>
        <v>8.6995551879608168E-2</v>
      </c>
      <c r="AF39" s="80">
        <f t="shared" si="14"/>
        <v>1.4449233433874831E-2</v>
      </c>
      <c r="AG39" s="80">
        <f t="shared" si="14"/>
        <v>2.2025651341655461E-2</v>
      </c>
      <c r="AH39" s="80">
        <f t="shared" si="15"/>
        <v>0.1402653168998842</v>
      </c>
      <c r="AI39" s="80">
        <f t="shared" si="16"/>
        <v>6.6173503580467141E-2</v>
      </c>
    </row>
    <row r="40" spans="1:35">
      <c r="A40" s="24" t="s">
        <v>52</v>
      </c>
      <c r="B40" s="33">
        <v>1322.38</v>
      </c>
      <c r="C40" s="33">
        <v>3830.7489999999998</v>
      </c>
      <c r="D40" s="33">
        <v>1313.8009999999999</v>
      </c>
      <c r="E40" s="33">
        <v>402.57600000000002</v>
      </c>
      <c r="F40" s="33">
        <v>4903.4939999999997</v>
      </c>
      <c r="G40" s="33">
        <v>1032.846</v>
      </c>
      <c r="H40" s="33">
        <v>7163.6469999999999</v>
      </c>
      <c r="I40" s="33">
        <v>2989.4569999999999</v>
      </c>
      <c r="J40" s="33">
        <v>479.91800000000001</v>
      </c>
      <c r="K40" s="33">
        <v>23438.867999999999</v>
      </c>
      <c r="L40" s="33"/>
      <c r="M40" s="33">
        <v>-1068.2049999999999</v>
      </c>
      <c r="O40" s="80">
        <f t="shared" ref="O40:V43" si="18">B40/B36-1</f>
        <v>-0.29416825993618378</v>
      </c>
      <c r="P40" s="80">
        <f t="shared" si="18"/>
        <v>0.76872916493522059</v>
      </c>
      <c r="Q40" s="80">
        <f t="shared" si="18"/>
        <v>0.40580684027551128</v>
      </c>
      <c r="R40" s="80">
        <f t="shared" si="18"/>
        <v>0.10783150931090746</v>
      </c>
      <c r="S40" s="80">
        <f t="shared" si="18"/>
        <v>1.1181344670380984</v>
      </c>
      <c r="T40" s="80">
        <f t="shared" si="18"/>
        <v>0.37455300403910008</v>
      </c>
      <c r="U40" s="80">
        <f t="shared" si="18"/>
        <v>6.0419505101336757E-2</v>
      </c>
      <c r="V40" s="80">
        <f t="shared" si="18"/>
        <v>0.19144926074880453</v>
      </c>
      <c r="W40" s="80">
        <f t="shared" ref="W40:W41" si="19">J40/J36-1</f>
        <v>0.60414877010960222</v>
      </c>
      <c r="X40" s="80">
        <f t="shared" ref="X40:X41" si="20">K40/K36-1</f>
        <v>0.30451971681427348</v>
      </c>
      <c r="Z40" s="80">
        <f t="shared" si="14"/>
        <v>-7.1452345208118717E-2</v>
      </c>
      <c r="AA40" s="80">
        <f t="shared" si="14"/>
        <v>0.4469126541576629</v>
      </c>
      <c r="AB40" s="80">
        <f t="shared" si="14"/>
        <v>0.23243560158345988</v>
      </c>
      <c r="AC40" s="80">
        <f t="shared" si="14"/>
        <v>1.5931338530218664E-2</v>
      </c>
      <c r="AD40" s="80">
        <f t="shared" si="14"/>
        <v>0.30502037574838825</v>
      </c>
      <c r="AE40" s="80">
        <f t="shared" si="14"/>
        <v>0.19799708633360558</v>
      </c>
      <c r="AF40" s="80">
        <f t="shared" si="14"/>
        <v>1.3829892925569798E-2</v>
      </c>
      <c r="AG40" s="80">
        <f t="shared" si="14"/>
        <v>-3.5462198542980383E-3</v>
      </c>
      <c r="AH40" s="80">
        <f t="shared" si="15"/>
        <v>0.21456717324458729</v>
      </c>
      <c r="AI40" s="80">
        <f t="shared" si="16"/>
        <v>0.13699981416140528</v>
      </c>
    </row>
    <row r="41" spans="1:35">
      <c r="A41" s="24" t="s">
        <v>53</v>
      </c>
      <c r="B41" s="33">
        <v>1395.4179999999999</v>
      </c>
      <c r="C41" s="33">
        <v>3808.0410000000002</v>
      </c>
      <c r="D41" s="33">
        <v>1350.9829999999999</v>
      </c>
      <c r="E41" s="33">
        <v>413.31</v>
      </c>
      <c r="F41" s="33">
        <v>5151.6220000000003</v>
      </c>
      <c r="G41" s="33">
        <v>1057.6880000000001</v>
      </c>
      <c r="H41" s="33">
        <v>7178.1850000000004</v>
      </c>
      <c r="I41" s="33">
        <v>3074.578</v>
      </c>
      <c r="J41" s="33">
        <v>485.226</v>
      </c>
      <c r="K41" s="33">
        <v>23915.050999999999</v>
      </c>
      <c r="L41" s="33"/>
      <c r="M41" s="33">
        <v>-1014.623</v>
      </c>
      <c r="O41" s="80">
        <f t="shared" si="18"/>
        <v>-0.21082748370663118</v>
      </c>
      <c r="P41" s="80">
        <f t="shared" si="18"/>
        <v>0.55806342330016223</v>
      </c>
      <c r="Q41" s="80">
        <f t="shared" si="18"/>
        <v>0.36073127888190992</v>
      </c>
      <c r="R41" s="80">
        <f t="shared" si="18"/>
        <v>0.12783862992615891</v>
      </c>
      <c r="S41" s="80">
        <f t="shared" si="18"/>
        <v>1.1769345481451809</v>
      </c>
      <c r="T41" s="80">
        <f t="shared" si="18"/>
        <v>0.37930458890988472</v>
      </c>
      <c r="U41" s="80">
        <f t="shared" si="18"/>
        <v>1.7341844127631401E-2</v>
      </c>
      <c r="V41" s="80">
        <f t="shared" si="18"/>
        <v>8.7232406872393531E-2</v>
      </c>
      <c r="W41" s="80">
        <f t="shared" si="19"/>
        <v>0.52769347018449708</v>
      </c>
      <c r="X41" s="80">
        <f t="shared" si="20"/>
        <v>0.26493099357301131</v>
      </c>
      <c r="Z41" s="80">
        <f t="shared" si="14"/>
        <v>5.5232232792389313E-2</v>
      </c>
      <c r="AA41" s="80">
        <f t="shared" si="14"/>
        <v>-5.927822470227051E-3</v>
      </c>
      <c r="AB41" s="80">
        <f t="shared" si="14"/>
        <v>2.8301089738856922E-2</v>
      </c>
      <c r="AC41" s="80">
        <f t="shared" si="14"/>
        <v>2.6663288422558606E-2</v>
      </c>
      <c r="AD41" s="80">
        <f t="shared" si="14"/>
        <v>5.0602284819763366E-2</v>
      </c>
      <c r="AE41" s="80">
        <f t="shared" si="14"/>
        <v>2.4051988389363066E-2</v>
      </c>
      <c r="AF41" s="80">
        <f t="shared" si="14"/>
        <v>2.0294132304397028E-3</v>
      </c>
      <c r="AG41" s="80">
        <f t="shared" si="14"/>
        <v>2.847373285516408E-2</v>
      </c>
      <c r="AH41" s="80">
        <f t="shared" si="15"/>
        <v>1.1060222788059626E-2</v>
      </c>
      <c r="AI41" s="80">
        <f t="shared" si="16"/>
        <v>2.0315955531641006E-2</v>
      </c>
    </row>
    <row r="42" spans="1:35">
      <c r="A42" s="24" t="s">
        <v>54</v>
      </c>
      <c r="B42" s="130">
        <v>1747.5</v>
      </c>
      <c r="C42" s="130">
        <v>3829.31</v>
      </c>
      <c r="D42" s="130">
        <v>1387.2339999999999</v>
      </c>
      <c r="E42" s="130">
        <v>398.18700000000001</v>
      </c>
      <c r="F42" s="130">
        <v>5350.2240000000002</v>
      </c>
      <c r="G42" s="130">
        <v>1111.9010000000001</v>
      </c>
      <c r="H42" s="130">
        <v>7170.6080000000002</v>
      </c>
      <c r="I42" s="130">
        <v>3206.694</v>
      </c>
      <c r="J42" s="130">
        <v>444.935</v>
      </c>
      <c r="K42" s="130">
        <v>24646.593000000001</v>
      </c>
      <c r="L42" s="130"/>
      <c r="M42" s="130">
        <v>-1045.74</v>
      </c>
      <c r="O42" s="131">
        <f t="shared" si="18"/>
        <v>-1.5548974396386472E-2</v>
      </c>
      <c r="P42" s="80">
        <f t="shared" si="18"/>
        <v>0.48286823677656954</v>
      </c>
      <c r="Q42" s="80">
        <f t="shared" si="18"/>
        <v>0.34959776706972656</v>
      </c>
      <c r="R42" s="80">
        <f t="shared" si="18"/>
        <v>7.9963873459468759E-2</v>
      </c>
      <c r="S42" s="80">
        <f t="shared" si="18"/>
        <v>1.1057821964553494</v>
      </c>
      <c r="T42" s="80">
        <f t="shared" si="18"/>
        <v>0.40189045116649691</v>
      </c>
      <c r="U42" s="80">
        <f t="shared" si="18"/>
        <v>2.9478342803874513E-2</v>
      </c>
      <c r="V42" s="80">
        <f t="shared" si="18"/>
        <v>9.2406217668827395E-2</v>
      </c>
      <c r="W42" s="80">
        <f t="shared" ref="W42" si="21">J42/J38-1</f>
        <v>0.2839762328693991</v>
      </c>
      <c r="X42" s="80">
        <f t="shared" ref="X42" si="22">K42/K38-1</f>
        <v>0.27470162428227995</v>
      </c>
      <c r="Z42" s="80">
        <f t="shared" si="14"/>
        <v>0.2523129270225839</v>
      </c>
      <c r="AA42" s="80">
        <f t="shared" si="14"/>
        <v>5.5852865029550891E-3</v>
      </c>
      <c r="AB42" s="80">
        <f t="shared" si="14"/>
        <v>2.6833054153901248E-2</v>
      </c>
      <c r="AC42" s="80">
        <f t="shared" si="14"/>
        <v>-3.6589968788560578E-2</v>
      </c>
      <c r="AD42" s="80">
        <f t="shared" si="14"/>
        <v>3.8551353340753547E-2</v>
      </c>
      <c r="AE42" s="80">
        <f t="shared" si="14"/>
        <v>5.1256136024990351E-2</v>
      </c>
      <c r="AF42" s="80">
        <f t="shared" si="14"/>
        <v>-1.0555593092126392E-3</v>
      </c>
      <c r="AG42" s="80">
        <f t="shared" si="14"/>
        <v>4.2970449928412924E-2</v>
      </c>
      <c r="AH42" s="80">
        <f t="shared" ref="AH42" si="23">J42/J41-1</f>
        <v>-8.3035533957372398E-2</v>
      </c>
      <c r="AI42" s="80">
        <f t="shared" ref="AI42" si="24">K42/K41-1</f>
        <v>3.0589188373464138E-2</v>
      </c>
    </row>
    <row r="43" spans="1:35">
      <c r="A43" s="24" t="s">
        <v>55</v>
      </c>
      <c r="B43" s="130">
        <v>1505.3389999999999</v>
      </c>
      <c r="C43" s="130">
        <v>3944.91</v>
      </c>
      <c r="D43" s="130">
        <v>1356.797</v>
      </c>
      <c r="E43" s="130">
        <v>388.12799999999999</v>
      </c>
      <c r="F43" s="130">
        <v>5315.8140000000003</v>
      </c>
      <c r="G43" s="130">
        <v>1112.124</v>
      </c>
      <c r="H43" s="130">
        <v>7106.8559999999998</v>
      </c>
      <c r="I43" s="130">
        <v>3197.3919999999998</v>
      </c>
      <c r="J43" s="130">
        <v>394.85500000000002</v>
      </c>
      <c r="K43" s="130">
        <v>24322.215</v>
      </c>
      <c r="L43" s="130"/>
      <c r="M43" s="130">
        <v>-379.233</v>
      </c>
      <c r="O43" s="131">
        <f t="shared" si="18"/>
        <v>5.7017648570574009E-2</v>
      </c>
      <c r="P43" s="80">
        <f t="shared" si="18"/>
        <v>0.49003241885936832</v>
      </c>
      <c r="Q43" s="80">
        <f t="shared" si="18"/>
        <v>0.2727688035871747</v>
      </c>
      <c r="R43" s="80">
        <f t="shared" si="18"/>
        <v>-2.0529294937957854E-2</v>
      </c>
      <c r="S43" s="80">
        <f t="shared" si="18"/>
        <v>0.41475559747570667</v>
      </c>
      <c r="T43" s="80">
        <f t="shared" si="18"/>
        <v>0.28995156261598987</v>
      </c>
      <c r="U43" s="80">
        <f t="shared" si="18"/>
        <v>5.7925882609015655E-3</v>
      </c>
      <c r="V43" s="80">
        <f t="shared" si="18"/>
        <v>6.5763228910008076E-2</v>
      </c>
      <c r="W43" s="80">
        <f t="shared" ref="W43:W44" si="25">J43/J39-1</f>
        <v>-7.0861857339887813E-4</v>
      </c>
      <c r="X43" s="80">
        <f t="shared" ref="X43:X44" si="26">K43/K39-1</f>
        <v>0.17985023572784087</v>
      </c>
      <c r="Z43" s="80">
        <f t="shared" si="14"/>
        <v>-0.13857567954220318</v>
      </c>
      <c r="AA43" s="80">
        <f t="shared" si="14"/>
        <v>3.0188206230365333E-2</v>
      </c>
      <c r="AB43" s="80">
        <f t="shared" si="14"/>
        <v>-2.1940782881619048E-2</v>
      </c>
      <c r="AC43" s="80">
        <f t="shared" si="14"/>
        <v>-2.5262000015068398E-2</v>
      </c>
      <c r="AD43" s="80">
        <f t="shared" si="14"/>
        <v>-6.4315064191704518E-3</v>
      </c>
      <c r="AE43" s="80">
        <f t="shared" si="14"/>
        <v>2.0055742372737662E-4</v>
      </c>
      <c r="AF43" s="80">
        <f t="shared" si="14"/>
        <v>-8.8907384143716017E-3</v>
      </c>
      <c r="AG43" s="80">
        <f t="shared" si="14"/>
        <v>-2.9008068746192439E-3</v>
      </c>
      <c r="AH43" s="80">
        <f t="shared" ref="AH43:AH44" si="27">J43/J42-1</f>
        <v>-0.11255576657264543</v>
      </c>
      <c r="AI43" s="80">
        <f t="shared" ref="AI43:AI44" si="28">K43/K42-1</f>
        <v>-1.3161169984021726E-2</v>
      </c>
    </row>
    <row r="44" spans="1:35">
      <c r="A44" s="24" t="s">
        <v>56</v>
      </c>
      <c r="B44" s="130">
        <v>1357.3710000000001</v>
      </c>
      <c r="C44" s="130">
        <v>3738.471</v>
      </c>
      <c r="D44" s="130">
        <v>1464.662</v>
      </c>
      <c r="E44" s="130">
        <v>416.233</v>
      </c>
      <c r="F44" s="130">
        <v>5630.5789999999997</v>
      </c>
      <c r="G44" s="130">
        <v>1326.223</v>
      </c>
      <c r="H44" s="130">
        <v>7286.0159999999996</v>
      </c>
      <c r="I44" s="130">
        <v>3263.6109999999999</v>
      </c>
      <c r="J44" s="130">
        <v>375.476</v>
      </c>
      <c r="K44" s="130">
        <v>24858.642</v>
      </c>
      <c r="L44" s="130"/>
      <c r="M44" s="130">
        <v>-557.10900000000004</v>
      </c>
      <c r="O44" s="131">
        <f t="shared" ref="O44" si="29">B44/B40-1</f>
        <v>2.6460624026376722E-2</v>
      </c>
      <c r="P44" s="80">
        <f t="shared" ref="P44" si="30">C44/C40-1</f>
        <v>-2.4088761753902399E-2</v>
      </c>
      <c r="Q44" s="80">
        <f t="shared" ref="Q44" si="31">D44/D40-1</f>
        <v>0.11482789250426828</v>
      </c>
      <c r="R44" s="80">
        <f t="shared" ref="R44" si="32">E44/E40-1</f>
        <v>3.3924029251619414E-2</v>
      </c>
      <c r="S44" s="80">
        <f t="shared" ref="S44" si="33">F44/F40-1</f>
        <v>0.14827896189941292</v>
      </c>
      <c r="T44" s="80">
        <f t="shared" ref="T44" si="34">G44/G40-1</f>
        <v>0.28404718612455282</v>
      </c>
      <c r="U44" s="80">
        <f t="shared" ref="U44" si="35">H44/H40-1</f>
        <v>1.7081941642294707E-2</v>
      </c>
      <c r="V44" s="80">
        <f t="shared" ref="V44" si="36">I44/I40-1</f>
        <v>9.1706955477198759E-2</v>
      </c>
      <c r="W44" s="80">
        <f t="shared" si="25"/>
        <v>-0.21762467754908132</v>
      </c>
      <c r="X44" s="80">
        <f t="shared" si="26"/>
        <v>6.0573488446626467E-2</v>
      </c>
      <c r="Z44" s="80">
        <f t="shared" ref="Z44" si="37">B44/B43-1</f>
        <v>-9.8295467001120573E-2</v>
      </c>
      <c r="AA44" s="80">
        <f t="shared" ref="AA44" si="38">C44/C43-1</f>
        <v>-5.2330471417598834E-2</v>
      </c>
      <c r="AB44" s="80">
        <f t="shared" ref="AB44" si="39">D44/D43-1</f>
        <v>7.9499733563679786E-2</v>
      </c>
      <c r="AC44" s="80">
        <f t="shared" ref="AC44" si="40">E44/E43-1</f>
        <v>7.2411678621485676E-2</v>
      </c>
      <c r="AD44" s="80">
        <f t="shared" ref="AD44" si="41">F44/F43-1</f>
        <v>5.9212944621463315E-2</v>
      </c>
      <c r="AE44" s="80">
        <f t="shared" ref="AE44" si="42">G44/G43-1</f>
        <v>0.19251360459804845</v>
      </c>
      <c r="AF44" s="80">
        <f t="shared" ref="AF44" si="43">H44/H43-1</f>
        <v>2.5209459710454185E-2</v>
      </c>
      <c r="AG44" s="80">
        <f t="shared" ref="AG44" si="44">I44/I43-1</f>
        <v>2.0710316407872353E-2</v>
      </c>
      <c r="AH44" s="80">
        <f t="shared" si="27"/>
        <v>-4.9078775753124582E-2</v>
      </c>
      <c r="AI44" s="80">
        <f t="shared" si="28"/>
        <v>2.2055022538037816E-2</v>
      </c>
    </row>
    <row r="45" spans="1:35">
      <c r="A45" s="24" t="s">
        <v>57</v>
      </c>
      <c r="B45" s="130"/>
      <c r="C45" s="130"/>
      <c r="D45" s="130"/>
      <c r="E45" s="130"/>
      <c r="F45" s="130"/>
      <c r="G45" s="130"/>
      <c r="H45" s="130"/>
      <c r="I45" s="130"/>
      <c r="J45" s="130"/>
      <c r="K45" s="130"/>
      <c r="L45" s="130"/>
      <c r="M45" s="130"/>
      <c r="O45" s="80"/>
      <c r="P45" s="80"/>
      <c r="Q45" s="80"/>
      <c r="R45" s="80"/>
      <c r="S45" s="80"/>
      <c r="T45" s="80"/>
      <c r="U45" s="80"/>
      <c r="V45" s="80"/>
      <c r="W45" s="80"/>
      <c r="X45" s="80"/>
      <c r="Z45" s="80"/>
      <c r="AA45" s="80"/>
      <c r="AB45" s="80"/>
      <c r="AC45" s="80"/>
      <c r="AD45" s="80"/>
      <c r="AE45" s="80"/>
      <c r="AF45" s="80"/>
      <c r="AG45" s="80"/>
      <c r="AH45" s="80"/>
      <c r="AI45" s="80"/>
    </row>
    <row r="46" spans="1:35">
      <c r="A46" s="24" t="s">
        <v>58</v>
      </c>
      <c r="B46" s="130"/>
      <c r="C46" s="130"/>
      <c r="D46" s="130"/>
      <c r="E46" s="130"/>
      <c r="F46" s="130"/>
      <c r="G46" s="130"/>
      <c r="H46" s="130"/>
      <c r="I46" s="130"/>
      <c r="J46" s="130"/>
      <c r="K46" s="130"/>
      <c r="L46" s="130"/>
      <c r="M46" s="130"/>
      <c r="O46" s="80"/>
      <c r="P46" s="80"/>
      <c r="Q46" s="80"/>
      <c r="R46" s="80"/>
      <c r="S46" s="80"/>
      <c r="T46" s="80"/>
      <c r="U46" s="80"/>
      <c r="V46" s="80"/>
      <c r="W46" s="80"/>
      <c r="X46" s="80"/>
      <c r="Z46" s="80"/>
      <c r="AA46" s="80"/>
      <c r="AB46" s="80"/>
      <c r="AC46" s="80"/>
      <c r="AD46" s="80"/>
      <c r="AE46" s="80"/>
      <c r="AF46" s="80"/>
      <c r="AG46" s="80"/>
      <c r="AH46" s="80"/>
      <c r="AI46" s="80"/>
    </row>
    <row r="47" spans="1:35">
      <c r="A47" s="25"/>
      <c r="B47" s="33"/>
    </row>
    <row r="48" spans="1:35">
      <c r="A48" s="26"/>
      <c r="B48" s="33"/>
    </row>
    <row r="49" spans="1:2">
      <c r="A49" s="26"/>
      <c r="B49" s="33"/>
    </row>
    <row r="50" spans="1:2">
      <c r="A50" s="26"/>
      <c r="B50" s="33"/>
    </row>
    <row r="51" spans="1:2">
      <c r="A51" s="26"/>
      <c r="B51" s="33"/>
    </row>
    <row r="52" spans="1:2">
      <c r="A52" s="26"/>
      <c r="B52" s="33"/>
    </row>
    <row r="53" spans="1:2">
      <c r="A53" s="26"/>
      <c r="B53" s="33"/>
    </row>
    <row r="54" spans="1:2">
      <c r="A54" s="26"/>
      <c r="B54" s="33"/>
    </row>
    <row r="55" spans="1:2">
      <c r="A55" s="26"/>
      <c r="B55" s="33"/>
    </row>
    <row r="56" spans="1:2">
      <c r="A56" s="26"/>
      <c r="B56" s="33"/>
    </row>
    <row r="57" spans="1:2">
      <c r="A57" s="26"/>
      <c r="B57" s="33"/>
    </row>
    <row r="58" spans="1:2">
      <c r="A58" s="26"/>
      <c r="B58" s="33"/>
    </row>
    <row r="59" spans="1:2">
      <c r="A59" s="26"/>
      <c r="B59" s="33"/>
    </row>
    <row r="60" spans="1:2">
      <c r="A60" s="26"/>
      <c r="B60" s="33"/>
    </row>
    <row r="61" spans="1:2">
      <c r="A61" s="26"/>
      <c r="B61" s="33"/>
    </row>
    <row r="62" spans="1:2">
      <c r="A62" s="26"/>
      <c r="B62" s="33"/>
    </row>
    <row r="63" spans="1:2">
      <c r="A63" s="26"/>
      <c r="B63" s="33"/>
    </row>
    <row r="64" spans="1:2">
      <c r="A64" s="26"/>
      <c r="B64" s="33"/>
    </row>
    <row r="65" spans="1:2">
      <c r="A65" s="26"/>
      <c r="B65" s="33"/>
    </row>
    <row r="66" spans="1:2">
      <c r="A66" s="26"/>
      <c r="B66" s="33"/>
    </row>
    <row r="67" spans="1:2">
      <c r="A67" s="26"/>
      <c r="B67" s="33"/>
    </row>
    <row r="68" spans="1:2">
      <c r="A68" s="26"/>
      <c r="B68" s="33"/>
    </row>
    <row r="69" spans="1:2">
      <c r="A69" s="26"/>
      <c r="B69" s="33"/>
    </row>
    <row r="70" spans="1:2">
      <c r="A70" s="26"/>
      <c r="B70" s="33"/>
    </row>
    <row r="71" spans="1:2">
      <c r="A71" s="26"/>
      <c r="B71" s="33"/>
    </row>
    <row r="72" spans="1:2">
      <c r="A72" s="26"/>
      <c r="B72" s="33"/>
    </row>
    <row r="73" spans="1:2">
      <c r="A73" s="26"/>
      <c r="B73" s="33"/>
    </row>
    <row r="74" spans="1:2">
      <c r="A74" s="26"/>
      <c r="B74" s="33"/>
    </row>
    <row r="75" spans="1:2">
      <c r="A75" s="26"/>
      <c r="B75" s="33"/>
    </row>
    <row r="76" spans="1:2">
      <c r="A76" s="26"/>
      <c r="B76" s="33"/>
    </row>
    <row r="77" spans="1:2">
      <c r="A77" s="26"/>
      <c r="B77" s="33"/>
    </row>
    <row r="78" spans="1:2">
      <c r="A78" s="26"/>
      <c r="B78" s="33"/>
    </row>
    <row r="79" spans="1:2">
      <c r="A79" s="26"/>
      <c r="B79" s="33"/>
    </row>
    <row r="80" spans="1:2">
      <c r="A80" s="26"/>
      <c r="B80" s="33"/>
    </row>
    <row r="81" spans="1:2">
      <c r="A81" s="26"/>
      <c r="B81" s="33"/>
    </row>
    <row r="82" spans="1:2">
      <c r="A82" s="26"/>
      <c r="B82" s="33"/>
    </row>
    <row r="83" spans="1:2">
      <c r="A83" s="26"/>
      <c r="B83" s="33"/>
    </row>
    <row r="84" spans="1:2">
      <c r="B84" s="33"/>
    </row>
    <row r="85" spans="1:2">
      <c r="B85" s="33"/>
    </row>
    <row r="86" spans="1:2">
      <c r="B86" s="33"/>
    </row>
    <row r="87" spans="1:2">
      <c r="B87" s="33"/>
    </row>
    <row r="88" spans="1:2">
      <c r="B88" s="33"/>
    </row>
    <row r="89" spans="1:2">
      <c r="B89" s="33"/>
    </row>
    <row r="90" spans="1:2">
      <c r="B90" s="33"/>
    </row>
    <row r="91" spans="1:2">
      <c r="B91" s="33"/>
    </row>
    <row r="92" spans="1:2">
      <c r="B92" s="33"/>
    </row>
    <row r="93" spans="1:2">
      <c r="B93" s="33"/>
    </row>
    <row r="94" spans="1:2">
      <c r="B94" s="33"/>
    </row>
    <row r="95" spans="1:2">
      <c r="B95" s="33"/>
    </row>
    <row r="96" spans="1:2">
      <c r="B96" s="33"/>
    </row>
    <row r="97" spans="2:2">
      <c r="B97" s="33"/>
    </row>
    <row r="98" spans="2:2">
      <c r="B98" s="33"/>
    </row>
    <row r="99" spans="2:2">
      <c r="B99" s="33"/>
    </row>
    <row r="100" spans="2:2">
      <c r="B100" s="33"/>
    </row>
    <row r="101" spans="2:2">
      <c r="B101" s="33"/>
    </row>
    <row r="102" spans="2:2">
      <c r="B102" s="33"/>
    </row>
    <row r="103" spans="2:2">
      <c r="B103" s="33"/>
    </row>
    <row r="104" spans="2:2">
      <c r="B104" s="33"/>
    </row>
    <row r="105" spans="2:2">
      <c r="B105" s="33"/>
    </row>
    <row r="106" spans="2:2">
      <c r="B106" s="33"/>
    </row>
    <row r="107" spans="2:2">
      <c r="B107" s="33"/>
    </row>
    <row r="108" spans="2:2">
      <c r="B108" s="33"/>
    </row>
    <row r="109" spans="2:2">
      <c r="B109" s="33"/>
    </row>
    <row r="110" spans="2:2">
      <c r="B110" s="33"/>
    </row>
    <row r="111" spans="2:2">
      <c r="B111" s="33"/>
    </row>
    <row r="112" spans="2:2">
      <c r="B112" s="33"/>
    </row>
    <row r="113" spans="2:2">
      <c r="B113" s="33"/>
    </row>
    <row r="114" spans="2:2">
      <c r="B114" s="33"/>
    </row>
    <row r="115" spans="2:2">
      <c r="B115" s="33"/>
    </row>
    <row r="116" spans="2:2">
      <c r="B116" s="33"/>
    </row>
    <row r="117" spans="2:2">
      <c r="B117" s="33"/>
    </row>
    <row r="118" spans="2:2">
      <c r="B118" s="33"/>
    </row>
    <row r="119" spans="2:2">
      <c r="B119" s="33"/>
    </row>
    <row r="120" spans="2:2">
      <c r="B120" s="33"/>
    </row>
    <row r="121" spans="2:2">
      <c r="B121" s="33"/>
    </row>
    <row r="122" spans="2:2">
      <c r="B122" s="33"/>
    </row>
    <row r="123" spans="2:2">
      <c r="B123" s="33"/>
    </row>
    <row r="124" spans="2:2">
      <c r="B124" s="33"/>
    </row>
    <row r="125" spans="2:2">
      <c r="B125" s="33"/>
    </row>
    <row r="126" spans="2:2">
      <c r="B126" s="33"/>
    </row>
    <row r="127" spans="2:2">
      <c r="B127" s="33"/>
    </row>
    <row r="128" spans="2:2">
      <c r="B128" s="33"/>
    </row>
    <row r="129" spans="2:2">
      <c r="B129" s="33"/>
    </row>
    <row r="130" spans="2:2">
      <c r="B130" s="33"/>
    </row>
    <row r="131" spans="2:2">
      <c r="B131" s="33"/>
    </row>
    <row r="132" spans="2:2">
      <c r="B132" s="33"/>
    </row>
    <row r="133" spans="2:2">
      <c r="B133" s="33"/>
    </row>
    <row r="134" spans="2:2">
      <c r="B134" s="33"/>
    </row>
    <row r="135" spans="2:2">
      <c r="B135" s="33"/>
    </row>
    <row r="136" spans="2:2">
      <c r="B136" s="33"/>
    </row>
    <row r="137" spans="2:2">
      <c r="B137" s="33"/>
    </row>
    <row r="138" spans="2:2">
      <c r="B138" s="33"/>
    </row>
    <row r="139" spans="2:2">
      <c r="B139" s="33"/>
    </row>
    <row r="140" spans="2:2">
      <c r="B140" s="33"/>
    </row>
    <row r="141" spans="2:2">
      <c r="B141" s="33"/>
    </row>
    <row r="142" spans="2:2">
      <c r="B142" s="33"/>
    </row>
    <row r="143" spans="2:2">
      <c r="B143" s="33"/>
    </row>
    <row r="144" spans="2:2">
      <c r="B144" s="33"/>
    </row>
    <row r="145" spans="2:2">
      <c r="B145" s="33"/>
    </row>
    <row r="146" spans="2:2">
      <c r="B146" s="33"/>
    </row>
    <row r="147" spans="2:2">
      <c r="B147" s="33"/>
    </row>
    <row r="148" spans="2:2">
      <c r="B148" s="33"/>
    </row>
    <row r="149" spans="2:2">
      <c r="B149" s="33"/>
    </row>
    <row r="150" spans="2:2">
      <c r="B150" s="33"/>
    </row>
    <row r="151" spans="2:2">
      <c r="B151" s="33"/>
    </row>
    <row r="152" spans="2:2">
      <c r="B152" s="33"/>
    </row>
    <row r="153" spans="2:2">
      <c r="B153" s="33"/>
    </row>
    <row r="154" spans="2:2">
      <c r="B154" s="33"/>
    </row>
    <row r="155" spans="2:2">
      <c r="B155" s="33"/>
    </row>
    <row r="156" spans="2:2">
      <c r="B156" s="33"/>
    </row>
    <row r="157" spans="2:2">
      <c r="B157" s="33"/>
    </row>
    <row r="158" spans="2:2">
      <c r="B158" s="33"/>
    </row>
    <row r="159" spans="2:2">
      <c r="B159" s="33"/>
    </row>
    <row r="160" spans="2:2">
      <c r="B160" s="33"/>
    </row>
    <row r="161" spans="2:2">
      <c r="B161" s="33"/>
    </row>
    <row r="162" spans="2:2">
      <c r="B162" s="33"/>
    </row>
    <row r="163" spans="2:2">
      <c r="B163" s="33"/>
    </row>
    <row r="164" spans="2:2">
      <c r="B164" s="33"/>
    </row>
    <row r="165" spans="2:2">
      <c r="B165" s="33"/>
    </row>
    <row r="166" spans="2:2">
      <c r="B166" s="33"/>
    </row>
    <row r="167" spans="2:2">
      <c r="B167" s="33"/>
    </row>
    <row r="168" spans="2:2">
      <c r="B168" s="33"/>
    </row>
    <row r="169" spans="2:2">
      <c r="B169" s="33"/>
    </row>
    <row r="170" spans="2:2">
      <c r="B170" s="33"/>
    </row>
    <row r="171" spans="2:2">
      <c r="B171" s="33"/>
    </row>
    <row r="172" spans="2:2">
      <c r="B172" s="33"/>
    </row>
    <row r="173" spans="2:2">
      <c r="B173" s="33"/>
    </row>
    <row r="174" spans="2:2">
      <c r="B174" s="33"/>
    </row>
    <row r="175" spans="2:2">
      <c r="B175" s="33"/>
    </row>
    <row r="176" spans="2:2">
      <c r="B176" s="33"/>
    </row>
    <row r="177" spans="2:2">
      <c r="B177" s="33"/>
    </row>
    <row r="178" spans="2:2">
      <c r="B178" s="33"/>
    </row>
    <row r="179" spans="2:2">
      <c r="B179" s="33"/>
    </row>
    <row r="180" spans="2:2">
      <c r="B180" s="33"/>
    </row>
    <row r="181" spans="2:2">
      <c r="B181" s="33"/>
    </row>
    <row r="182" spans="2:2">
      <c r="B182" s="33"/>
    </row>
    <row r="183" spans="2:2">
      <c r="B183" s="33"/>
    </row>
    <row r="184" spans="2:2">
      <c r="B184" s="33"/>
    </row>
    <row r="185" spans="2:2">
      <c r="B185" s="33"/>
    </row>
    <row r="186" spans="2:2">
      <c r="B186" s="33"/>
    </row>
    <row r="187" spans="2:2">
      <c r="B187" s="33"/>
    </row>
    <row r="188" spans="2:2">
      <c r="B188" s="33"/>
    </row>
    <row r="189" spans="2:2">
      <c r="B189" s="33"/>
    </row>
    <row r="190" spans="2:2">
      <c r="B190" s="33"/>
    </row>
    <row r="191" spans="2:2">
      <c r="B191" s="33"/>
    </row>
    <row r="192" spans="2:2">
      <c r="B192" s="33"/>
    </row>
    <row r="193" spans="2:2">
      <c r="B193" s="33"/>
    </row>
    <row r="194" spans="2:2">
      <c r="B194" s="33"/>
    </row>
    <row r="195" spans="2:2">
      <c r="B195" s="33"/>
    </row>
    <row r="196" spans="2:2">
      <c r="B196" s="33"/>
    </row>
    <row r="197" spans="2:2">
      <c r="B197" s="33"/>
    </row>
    <row r="198" spans="2:2">
      <c r="B198" s="33"/>
    </row>
    <row r="199" spans="2:2">
      <c r="B199" s="33"/>
    </row>
    <row r="200" spans="2:2">
      <c r="B200" s="33"/>
    </row>
    <row r="201" spans="2:2">
      <c r="B201" s="33"/>
    </row>
    <row r="202" spans="2:2">
      <c r="B202" s="33"/>
    </row>
    <row r="203" spans="2:2">
      <c r="B203" s="33"/>
    </row>
    <row r="204" spans="2:2">
      <c r="B204" s="33"/>
    </row>
    <row r="205" spans="2:2">
      <c r="B205" s="33"/>
    </row>
    <row r="206" spans="2:2">
      <c r="B206" s="33"/>
    </row>
    <row r="207" spans="2:2">
      <c r="B207" s="33"/>
    </row>
    <row r="208" spans="2:2">
      <c r="B208" s="33"/>
    </row>
    <row r="209" spans="2:2">
      <c r="B209" s="33"/>
    </row>
    <row r="210" spans="2:2">
      <c r="B210" s="33"/>
    </row>
    <row r="211" spans="2:2">
      <c r="B211" s="33"/>
    </row>
    <row r="212" spans="2:2">
      <c r="B212" s="33"/>
    </row>
    <row r="213" spans="2:2">
      <c r="B213" s="33"/>
    </row>
    <row r="214" spans="2:2">
      <c r="B214" s="33"/>
    </row>
    <row r="215" spans="2:2">
      <c r="B215" s="33"/>
    </row>
    <row r="216" spans="2:2">
      <c r="B216" s="33"/>
    </row>
    <row r="217" spans="2:2">
      <c r="B217" s="33"/>
    </row>
    <row r="218" spans="2:2">
      <c r="B218" s="33"/>
    </row>
    <row r="219" spans="2:2">
      <c r="B219" s="33"/>
    </row>
    <row r="220" spans="2:2">
      <c r="B220" s="33"/>
    </row>
    <row r="221" spans="2:2">
      <c r="B221" s="33"/>
    </row>
    <row r="222" spans="2:2">
      <c r="B222" s="33"/>
    </row>
    <row r="223" spans="2:2">
      <c r="B223" s="33"/>
    </row>
    <row r="224" spans="2:2">
      <c r="B224" s="33"/>
    </row>
    <row r="225" spans="2:2">
      <c r="B225" s="33"/>
    </row>
    <row r="226" spans="2:2">
      <c r="B226" s="33"/>
    </row>
    <row r="227" spans="2:2">
      <c r="B227" s="33"/>
    </row>
    <row r="228" spans="2:2">
      <c r="B228" s="33"/>
    </row>
    <row r="229" spans="2:2">
      <c r="B229" s="33"/>
    </row>
    <row r="230" spans="2:2">
      <c r="B230" s="33"/>
    </row>
    <row r="231" spans="2:2">
      <c r="B231" s="33"/>
    </row>
    <row r="232" spans="2:2">
      <c r="B232" s="33"/>
    </row>
    <row r="233" spans="2:2">
      <c r="B233" s="33"/>
    </row>
    <row r="234" spans="2:2">
      <c r="B234" s="33"/>
    </row>
    <row r="235" spans="2:2">
      <c r="B235" s="34"/>
    </row>
    <row r="236" spans="2:2">
      <c r="B236" s="35"/>
    </row>
    <row r="237" spans="2:2">
      <c r="B237" s="35"/>
    </row>
    <row r="238" spans="2:2">
      <c r="B238" s="34"/>
    </row>
    <row r="239" spans="2:2">
      <c r="B239" s="34"/>
    </row>
    <row r="240" spans="2:2">
      <c r="B240" s="34"/>
    </row>
    <row r="241" spans="2:2">
      <c r="B241" s="34"/>
    </row>
    <row r="242" spans="2:2">
      <c r="B242" s="34"/>
    </row>
    <row r="243" spans="2:2">
      <c r="B243" s="34"/>
    </row>
    <row r="244" spans="2:2">
      <c r="B244" s="34"/>
    </row>
    <row r="245" spans="2:2">
      <c r="B245" s="34"/>
    </row>
    <row r="246" spans="2:2">
      <c r="B246" s="34"/>
    </row>
    <row r="247" spans="2:2">
      <c r="B247" s="34"/>
    </row>
    <row r="248" spans="2:2">
      <c r="B248" s="34"/>
    </row>
    <row r="249" spans="2:2">
      <c r="B249" s="34"/>
    </row>
    <row r="250" spans="2:2">
      <c r="B250" s="34"/>
    </row>
    <row r="251" spans="2:2">
      <c r="B251" s="34"/>
    </row>
    <row r="252" spans="2:2">
      <c r="B252" s="34"/>
    </row>
    <row r="253" spans="2:2">
      <c r="B253" s="34"/>
    </row>
    <row r="254" spans="2:2">
      <c r="B254" s="34"/>
    </row>
    <row r="255" spans="2:2">
      <c r="B255" s="34"/>
    </row>
    <row r="256" spans="2:2">
      <c r="B256" s="34"/>
    </row>
    <row r="257" spans="2:2">
      <c r="B257" s="34"/>
    </row>
    <row r="258" spans="2:2">
      <c r="B258" s="34"/>
    </row>
    <row r="259" spans="2:2">
      <c r="B259" s="34"/>
    </row>
    <row r="260" spans="2:2">
      <c r="B260" s="34"/>
    </row>
    <row r="261" spans="2:2">
      <c r="B261" s="34"/>
    </row>
    <row r="262" spans="2:2">
      <c r="B262" s="34"/>
    </row>
    <row r="263" spans="2:2">
      <c r="B263" s="34"/>
    </row>
    <row r="264" spans="2:2">
      <c r="B264" s="34"/>
    </row>
  </sheetData>
  <mergeCells count="2">
    <mergeCell ref="O7:X7"/>
    <mergeCell ref="Z7:AI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04"/>
  <sheetViews>
    <sheetView workbookViewId="0">
      <pane xSplit="1" ySplit="9" topLeftCell="B61" activePane="bottomRight" state="frozen"/>
      <selection pane="topRight" activeCell="B1" sqref="B1"/>
      <selection pane="bottomLeft" activeCell="A10" sqref="A10"/>
      <selection pane="bottomRight" activeCell="B92" sqref="B92"/>
    </sheetView>
  </sheetViews>
  <sheetFormatPr defaultRowHeight="12"/>
  <cols>
    <col min="1" max="1" width="8.7109375" style="27" customWidth="1"/>
    <col min="2" max="4" width="9.7109375" style="61" customWidth="1"/>
    <col min="5" max="5" width="2.7109375" style="50" customWidth="1"/>
    <col min="6" max="6" width="10.5703125" style="50" bestFit="1" customWidth="1"/>
    <col min="7" max="7" width="9.140625" style="50"/>
    <col min="8" max="8" width="1.7109375" style="50" customWidth="1"/>
    <col min="9" max="10" width="9.140625" style="50"/>
    <col min="11" max="11" width="2.7109375" style="50" customWidth="1"/>
    <col min="12" max="16384" width="9.140625" style="50"/>
  </cols>
  <sheetData>
    <row r="1" spans="1:11" s="38" customFormat="1" ht="12.75">
      <c r="A1" s="17" t="s">
        <v>42</v>
      </c>
      <c r="B1" s="36" t="s">
        <v>59</v>
      </c>
      <c r="C1" s="39"/>
      <c r="K1" s="84"/>
    </row>
    <row r="2" spans="1:11" s="38" customFormat="1" ht="12.75">
      <c r="A2" s="17" t="s">
        <v>43</v>
      </c>
      <c r="B2" s="36" t="s">
        <v>84</v>
      </c>
      <c r="C2" s="39"/>
    </row>
    <row r="3" spans="1:11" s="38" customFormat="1" ht="12.75">
      <c r="A3" s="18" t="s">
        <v>44</v>
      </c>
      <c r="B3" s="84" t="s">
        <v>82</v>
      </c>
    </row>
    <row r="4" spans="1:11" s="47" customFormat="1" ht="11.25">
      <c r="A4" s="19" t="s">
        <v>45</v>
      </c>
      <c r="B4" s="92" t="s">
        <v>85</v>
      </c>
      <c r="C4" s="41"/>
      <c r="D4" s="41"/>
    </row>
    <row r="5" spans="1:11" s="47" customFormat="1" ht="11.25">
      <c r="A5" s="20" t="s">
        <v>46</v>
      </c>
      <c r="B5" s="92" t="s">
        <v>83</v>
      </c>
      <c r="C5" s="41"/>
      <c r="D5" s="41"/>
    </row>
    <row r="6" spans="1:11">
      <c r="A6" s="28"/>
      <c r="B6" s="21"/>
      <c r="C6" s="21"/>
      <c r="D6" s="21"/>
    </row>
    <row r="7" spans="1:11">
      <c r="A7" s="21"/>
      <c r="B7" s="21"/>
      <c r="C7" s="21"/>
      <c r="D7" s="21"/>
      <c r="F7" s="138" t="s">
        <v>64</v>
      </c>
      <c r="G7" s="138"/>
      <c r="H7" s="94"/>
      <c r="I7" s="138" t="s">
        <v>121</v>
      </c>
      <c r="J7" s="138"/>
    </row>
    <row r="8" spans="1:11">
      <c r="A8" s="21"/>
      <c r="B8" s="21"/>
      <c r="C8" s="21"/>
      <c r="D8" s="21"/>
      <c r="F8" s="94"/>
      <c r="G8" s="94"/>
      <c r="H8" s="94"/>
      <c r="I8" s="94"/>
      <c r="J8" s="94"/>
    </row>
    <row r="9" spans="1:11" ht="24.75" thickBot="1">
      <c r="A9" s="23"/>
      <c r="B9" s="93" t="s">
        <v>81</v>
      </c>
      <c r="C9" s="93" t="s">
        <v>80</v>
      </c>
      <c r="D9" s="93" t="s">
        <v>79</v>
      </c>
      <c r="F9" s="95" t="s">
        <v>81</v>
      </c>
      <c r="G9" s="95" t="s">
        <v>80</v>
      </c>
      <c r="H9" s="94"/>
      <c r="I9" s="95" t="s">
        <v>81</v>
      </c>
      <c r="J9" s="95" t="s">
        <v>80</v>
      </c>
    </row>
    <row r="10" spans="1:11" ht="12.75" thickTop="1">
      <c r="A10" s="24">
        <v>1990</v>
      </c>
      <c r="B10" s="86">
        <v>7.5</v>
      </c>
      <c r="C10" s="86">
        <v>8.5500000000000007</v>
      </c>
      <c r="D10" s="86">
        <f>C10-B10</f>
        <v>1.0500000000000007</v>
      </c>
      <c r="F10" s="77" t="s">
        <v>63</v>
      </c>
      <c r="G10" s="77" t="s">
        <v>63</v>
      </c>
      <c r="I10" s="77" t="s">
        <v>63</v>
      </c>
      <c r="J10" s="77" t="s">
        <v>63</v>
      </c>
    </row>
    <row r="11" spans="1:11">
      <c r="A11" s="24">
        <v>1991</v>
      </c>
      <c r="B11" s="86">
        <v>5.38</v>
      </c>
      <c r="C11" s="86">
        <v>7.86</v>
      </c>
      <c r="D11" s="86">
        <f t="shared" ref="D11:D40" si="0">C11-B11</f>
        <v>2.4800000000000004</v>
      </c>
      <c r="F11" s="80">
        <f>B11/B10-1</f>
        <v>-0.28266666666666673</v>
      </c>
      <c r="G11" s="80">
        <f>C11/C10-1</f>
        <v>-8.0701754385964941E-2</v>
      </c>
      <c r="I11" s="77" t="s">
        <v>63</v>
      </c>
      <c r="J11" s="77" t="s">
        <v>63</v>
      </c>
    </row>
    <row r="12" spans="1:11">
      <c r="A12" s="24">
        <v>1992</v>
      </c>
      <c r="B12" s="86">
        <v>3.43</v>
      </c>
      <c r="C12" s="86">
        <v>7.01</v>
      </c>
      <c r="D12" s="86">
        <f t="shared" si="0"/>
        <v>3.5799999999999996</v>
      </c>
      <c r="F12" s="80">
        <f t="shared" ref="F12:F40" si="1">B12/B11-1</f>
        <v>-0.36245353159851301</v>
      </c>
      <c r="G12" s="80">
        <f t="shared" ref="G12:G40" si="2">C12/C11-1</f>
        <v>-0.1081424936386769</v>
      </c>
      <c r="I12" s="77" t="s">
        <v>63</v>
      </c>
      <c r="J12" s="77" t="s">
        <v>63</v>
      </c>
    </row>
    <row r="13" spans="1:11">
      <c r="A13" s="24">
        <v>1993</v>
      </c>
      <c r="B13" s="86">
        <v>3</v>
      </c>
      <c r="C13" s="86">
        <v>5.87</v>
      </c>
      <c r="D13" s="86">
        <f t="shared" si="0"/>
        <v>2.87</v>
      </c>
      <c r="F13" s="80">
        <f t="shared" si="1"/>
        <v>-0.12536443148688048</v>
      </c>
      <c r="G13" s="80">
        <f t="shared" si="2"/>
        <v>-0.1626248216833095</v>
      </c>
      <c r="I13" s="77" t="s">
        <v>63</v>
      </c>
      <c r="J13" s="77" t="s">
        <v>63</v>
      </c>
    </row>
    <row r="14" spans="1:11">
      <c r="A14" s="24">
        <v>1994</v>
      </c>
      <c r="B14" s="86">
        <v>4.25</v>
      </c>
      <c r="C14" s="86">
        <v>7.09</v>
      </c>
      <c r="D14" s="86">
        <f t="shared" si="0"/>
        <v>2.84</v>
      </c>
      <c r="F14" s="80">
        <f t="shared" si="1"/>
        <v>0.41666666666666674</v>
      </c>
      <c r="G14" s="80">
        <f t="shared" si="2"/>
        <v>0.20783645655877336</v>
      </c>
      <c r="I14" s="77" t="s">
        <v>63</v>
      </c>
      <c r="J14" s="77" t="s">
        <v>63</v>
      </c>
    </row>
    <row r="15" spans="1:11">
      <c r="A15" s="24">
        <v>1995</v>
      </c>
      <c r="B15" s="86">
        <v>5.49</v>
      </c>
      <c r="C15" s="86">
        <v>6.57</v>
      </c>
      <c r="D15" s="86">
        <f t="shared" si="0"/>
        <v>1.08</v>
      </c>
      <c r="F15" s="80">
        <f t="shared" si="1"/>
        <v>0.29176470588235293</v>
      </c>
      <c r="G15" s="80">
        <f t="shared" si="2"/>
        <v>-7.3342736248236839E-2</v>
      </c>
      <c r="I15" s="77" t="s">
        <v>63</v>
      </c>
      <c r="J15" s="77" t="s">
        <v>63</v>
      </c>
    </row>
    <row r="16" spans="1:11">
      <c r="A16" s="24">
        <v>1996</v>
      </c>
      <c r="B16" s="86">
        <v>5.01</v>
      </c>
      <c r="C16" s="86">
        <v>6.44</v>
      </c>
      <c r="D16" s="86">
        <f t="shared" si="0"/>
        <v>1.4300000000000006</v>
      </c>
      <c r="F16" s="80">
        <f t="shared" si="1"/>
        <v>-8.7431693989071135E-2</v>
      </c>
      <c r="G16" s="80">
        <f t="shared" si="2"/>
        <v>-1.9786910197869045E-2</v>
      </c>
      <c r="I16" s="77" t="s">
        <v>63</v>
      </c>
      <c r="J16" s="77" t="s">
        <v>63</v>
      </c>
    </row>
    <row r="17" spans="1:10">
      <c r="A17" s="24">
        <v>1997</v>
      </c>
      <c r="B17" s="86">
        <v>5.0599999999999996</v>
      </c>
      <c r="C17" s="86">
        <v>6.35</v>
      </c>
      <c r="D17" s="86">
        <f t="shared" si="0"/>
        <v>1.29</v>
      </c>
      <c r="F17" s="80">
        <f t="shared" si="1"/>
        <v>9.9800399201597223E-3</v>
      </c>
      <c r="G17" s="80">
        <f t="shared" si="2"/>
        <v>-1.3975155279503215E-2</v>
      </c>
      <c r="I17" s="77" t="s">
        <v>63</v>
      </c>
      <c r="J17" s="77" t="s">
        <v>63</v>
      </c>
    </row>
    <row r="18" spans="1:10">
      <c r="A18" s="24">
        <v>1998</v>
      </c>
      <c r="B18" s="86">
        <v>4.78</v>
      </c>
      <c r="C18" s="86">
        <v>5.26</v>
      </c>
      <c r="D18" s="86">
        <f t="shared" si="0"/>
        <v>0.47999999999999954</v>
      </c>
      <c r="F18" s="80">
        <f t="shared" si="1"/>
        <v>-5.5335968379446543E-2</v>
      </c>
      <c r="G18" s="80">
        <f t="shared" si="2"/>
        <v>-0.1716535433070866</v>
      </c>
      <c r="I18" s="77" t="s">
        <v>63</v>
      </c>
      <c r="J18" s="77" t="s">
        <v>63</v>
      </c>
    </row>
    <row r="19" spans="1:10">
      <c r="A19" s="24">
        <v>1999</v>
      </c>
      <c r="B19" s="86">
        <v>4.6399999999999997</v>
      </c>
      <c r="C19" s="86">
        <v>5.65</v>
      </c>
      <c r="D19" s="86">
        <f t="shared" si="0"/>
        <v>1.0100000000000007</v>
      </c>
      <c r="F19" s="80">
        <f t="shared" si="1"/>
        <v>-2.9288702928870425E-2</v>
      </c>
      <c r="G19" s="80">
        <f t="shared" si="2"/>
        <v>7.4144486692015343E-2</v>
      </c>
      <c r="I19" s="77" t="s">
        <v>63</v>
      </c>
      <c r="J19" s="77" t="s">
        <v>63</v>
      </c>
    </row>
    <row r="20" spans="1:10">
      <c r="A20" s="24">
        <v>2000</v>
      </c>
      <c r="B20" s="86">
        <v>5.82</v>
      </c>
      <c r="C20" s="86">
        <v>6.03</v>
      </c>
      <c r="D20" s="86">
        <f t="shared" si="0"/>
        <v>0.20999999999999996</v>
      </c>
      <c r="F20" s="80">
        <f t="shared" si="1"/>
        <v>0.2543103448275863</v>
      </c>
      <c r="G20" s="80">
        <f t="shared" si="2"/>
        <v>6.7256637168141564E-2</v>
      </c>
      <c r="I20" s="77" t="s">
        <v>63</v>
      </c>
      <c r="J20" s="77" t="s">
        <v>63</v>
      </c>
    </row>
    <row r="21" spans="1:10">
      <c r="A21" s="24">
        <v>2001</v>
      </c>
      <c r="B21" s="86">
        <v>3.39</v>
      </c>
      <c r="C21" s="86">
        <v>5.0199999999999996</v>
      </c>
      <c r="D21" s="86">
        <f t="shared" si="0"/>
        <v>1.6299999999999994</v>
      </c>
      <c r="F21" s="80">
        <f t="shared" si="1"/>
        <v>-0.41752577319587625</v>
      </c>
      <c r="G21" s="80">
        <f t="shared" si="2"/>
        <v>-0.16749585406301837</v>
      </c>
      <c r="I21" s="77" t="s">
        <v>63</v>
      </c>
      <c r="J21" s="77" t="s">
        <v>63</v>
      </c>
    </row>
    <row r="22" spans="1:10">
      <c r="A22" s="24">
        <v>2002</v>
      </c>
      <c r="B22" s="86">
        <v>1.6</v>
      </c>
      <c r="C22" s="86">
        <v>4.6100000000000003</v>
      </c>
      <c r="D22" s="86">
        <f t="shared" si="0"/>
        <v>3.0100000000000002</v>
      </c>
      <c r="F22" s="80">
        <f t="shared" si="1"/>
        <v>-0.528023598820059</v>
      </c>
      <c r="G22" s="80">
        <f t="shared" si="2"/>
        <v>-8.1673306772908183E-2</v>
      </c>
      <c r="I22" s="77" t="s">
        <v>63</v>
      </c>
      <c r="J22" s="77" t="s">
        <v>63</v>
      </c>
    </row>
    <row r="23" spans="1:10">
      <c r="A23" s="24">
        <v>2003</v>
      </c>
      <c r="B23" s="86">
        <v>1.01</v>
      </c>
      <c r="C23" s="86">
        <v>4.0199999999999996</v>
      </c>
      <c r="D23" s="86">
        <f t="shared" si="0"/>
        <v>3.01</v>
      </c>
      <c r="F23" s="80">
        <f t="shared" si="1"/>
        <v>-0.36875000000000002</v>
      </c>
      <c r="G23" s="80">
        <f t="shared" si="2"/>
        <v>-0.12798264642082446</v>
      </c>
      <c r="I23" s="77" t="s">
        <v>63</v>
      </c>
      <c r="J23" s="77" t="s">
        <v>63</v>
      </c>
    </row>
    <row r="24" spans="1:10">
      <c r="A24" s="24">
        <v>2004</v>
      </c>
      <c r="B24" s="86">
        <v>1.37</v>
      </c>
      <c r="C24" s="86">
        <v>4.2699999999999996</v>
      </c>
      <c r="D24" s="86">
        <f t="shared" si="0"/>
        <v>2.8999999999999995</v>
      </c>
      <c r="F24" s="80">
        <f t="shared" si="1"/>
        <v>0.35643564356435653</v>
      </c>
      <c r="G24" s="80">
        <f t="shared" si="2"/>
        <v>6.2189054726368154E-2</v>
      </c>
      <c r="I24" s="77" t="s">
        <v>63</v>
      </c>
      <c r="J24" s="77" t="s">
        <v>63</v>
      </c>
    </row>
    <row r="25" spans="1:10">
      <c r="A25" s="24">
        <v>2005</v>
      </c>
      <c r="B25" s="86">
        <v>3.15</v>
      </c>
      <c r="C25" s="86">
        <v>4.29</v>
      </c>
      <c r="D25" s="86">
        <f t="shared" si="0"/>
        <v>1.1400000000000001</v>
      </c>
      <c r="F25" s="80">
        <f t="shared" si="1"/>
        <v>1.2992700729927007</v>
      </c>
      <c r="G25" s="80">
        <f t="shared" si="2"/>
        <v>4.6838407494145251E-3</v>
      </c>
      <c r="I25" s="77" t="s">
        <v>63</v>
      </c>
      <c r="J25" s="77" t="s">
        <v>63</v>
      </c>
    </row>
    <row r="26" spans="1:10">
      <c r="A26" s="24">
        <v>2006</v>
      </c>
      <c r="B26" s="86">
        <v>4.7300000000000004</v>
      </c>
      <c r="C26" s="86">
        <v>4.79</v>
      </c>
      <c r="D26" s="86">
        <f t="shared" si="0"/>
        <v>5.9999999999999609E-2</v>
      </c>
      <c r="F26" s="80">
        <f t="shared" si="1"/>
        <v>0.5015873015873018</v>
      </c>
      <c r="G26" s="80">
        <f t="shared" si="2"/>
        <v>0.1165501165501166</v>
      </c>
      <c r="I26" s="77" t="s">
        <v>63</v>
      </c>
      <c r="J26" s="77" t="s">
        <v>63</v>
      </c>
    </row>
    <row r="27" spans="1:10">
      <c r="A27" s="24">
        <v>2007</v>
      </c>
      <c r="B27" s="86">
        <v>4.3499999999999996</v>
      </c>
      <c r="C27" s="86">
        <v>4.63</v>
      </c>
      <c r="D27" s="86">
        <f t="shared" si="0"/>
        <v>0.28000000000000025</v>
      </c>
      <c r="F27" s="80">
        <f t="shared" si="1"/>
        <v>-8.0338266384778145E-2</v>
      </c>
      <c r="G27" s="80">
        <f t="shared" si="2"/>
        <v>-3.3402922755741193E-2</v>
      </c>
      <c r="I27" s="77" t="s">
        <v>63</v>
      </c>
      <c r="J27" s="77" t="s">
        <v>63</v>
      </c>
    </row>
    <row r="28" spans="1:10">
      <c r="A28" s="24">
        <v>2008</v>
      </c>
      <c r="B28" s="86">
        <v>1.37</v>
      </c>
      <c r="C28" s="86">
        <v>3.67</v>
      </c>
      <c r="D28" s="86">
        <f t="shared" si="0"/>
        <v>2.2999999999999998</v>
      </c>
      <c r="F28" s="80">
        <f t="shared" si="1"/>
        <v>-0.68505747126436778</v>
      </c>
      <c r="G28" s="80">
        <f t="shared" si="2"/>
        <v>-0.20734341252699784</v>
      </c>
      <c r="I28" s="77" t="s">
        <v>63</v>
      </c>
      <c r="J28" s="77" t="s">
        <v>63</v>
      </c>
    </row>
    <row r="29" spans="1:10">
      <c r="A29" s="24">
        <v>2009</v>
      </c>
      <c r="B29" s="87">
        <v>0.15</v>
      </c>
      <c r="C29" s="87">
        <v>3.2566666666666664</v>
      </c>
      <c r="D29" s="86">
        <f t="shared" si="0"/>
        <v>3.1066666666666665</v>
      </c>
      <c r="F29" s="80">
        <f t="shared" si="1"/>
        <v>-0.89051094890510951</v>
      </c>
      <c r="G29" s="80">
        <f t="shared" si="2"/>
        <v>-0.11262488646684843</v>
      </c>
      <c r="I29" s="77" t="s">
        <v>63</v>
      </c>
      <c r="J29" s="77" t="s">
        <v>63</v>
      </c>
    </row>
    <row r="30" spans="1:10">
      <c r="A30" s="24">
        <v>2010</v>
      </c>
      <c r="B30" s="87">
        <v>0.13666666666666669</v>
      </c>
      <c r="C30" s="87">
        <v>3.2141666666666668</v>
      </c>
      <c r="D30" s="86">
        <f t="shared" si="0"/>
        <v>3.0775000000000001</v>
      </c>
      <c r="F30" s="80">
        <f t="shared" si="1"/>
        <v>-8.8888888888888684E-2</v>
      </c>
      <c r="G30" s="80">
        <f t="shared" si="2"/>
        <v>-1.3050153531217856E-2</v>
      </c>
      <c r="I30" s="77" t="s">
        <v>63</v>
      </c>
      <c r="J30" s="77" t="s">
        <v>63</v>
      </c>
    </row>
    <row r="31" spans="1:10">
      <c r="A31" s="24">
        <v>2011</v>
      </c>
      <c r="B31" s="87">
        <v>5.2500000000000012E-2</v>
      </c>
      <c r="C31" s="87">
        <v>2.7858333333333327</v>
      </c>
      <c r="D31" s="86">
        <f t="shared" si="0"/>
        <v>2.7333333333333325</v>
      </c>
      <c r="F31" s="80">
        <f t="shared" si="1"/>
        <v>-0.61585365853658536</v>
      </c>
      <c r="G31" s="80">
        <f t="shared" si="2"/>
        <v>-0.13326419497018427</v>
      </c>
      <c r="I31" s="77" t="s">
        <v>63</v>
      </c>
      <c r="J31" s="77" t="s">
        <v>63</v>
      </c>
    </row>
    <row r="32" spans="1:10">
      <c r="A32" s="24">
        <v>2012</v>
      </c>
      <c r="B32" s="88">
        <v>7.0000000000000007E-2</v>
      </c>
      <c r="C32" s="88">
        <v>1.72</v>
      </c>
      <c r="D32" s="86">
        <f t="shared" si="0"/>
        <v>1.65</v>
      </c>
      <c r="F32" s="80">
        <f t="shared" si="1"/>
        <v>0.33333333333333326</v>
      </c>
      <c r="G32" s="80">
        <f t="shared" si="2"/>
        <v>-0.38259048758600045</v>
      </c>
      <c r="I32" s="77" t="s">
        <v>63</v>
      </c>
      <c r="J32" s="77" t="s">
        <v>63</v>
      </c>
    </row>
    <row r="33" spans="1:10">
      <c r="A33" s="24">
        <v>2013</v>
      </c>
      <c r="B33" s="88">
        <v>5.7079999999999929E-2</v>
      </c>
      <c r="C33" s="88">
        <v>2.3501599999999989</v>
      </c>
      <c r="D33" s="86">
        <f t="shared" si="0"/>
        <v>2.2930799999999989</v>
      </c>
      <c r="F33" s="80">
        <f t="shared" si="1"/>
        <v>-0.18457142857142961</v>
      </c>
      <c r="G33" s="80">
        <f t="shared" si="2"/>
        <v>0.36637209302325524</v>
      </c>
      <c r="I33" s="77" t="s">
        <v>63</v>
      </c>
      <c r="J33" s="77" t="s">
        <v>63</v>
      </c>
    </row>
    <row r="34" spans="1:10">
      <c r="A34" s="24">
        <v>2014</v>
      </c>
      <c r="B34" s="86">
        <v>2.9090909090909091E-2</v>
      </c>
      <c r="C34" s="86">
        <v>2.2072727272727275</v>
      </c>
      <c r="D34" s="86">
        <f t="shared" si="0"/>
        <v>2.1781818181818182</v>
      </c>
      <c r="F34" s="80">
        <f t="shared" si="1"/>
        <v>-0.49034847423074412</v>
      </c>
      <c r="G34" s="80">
        <f t="shared" si="2"/>
        <v>-6.079895527422452E-2</v>
      </c>
      <c r="I34" s="77" t="s">
        <v>63</v>
      </c>
      <c r="J34" s="77" t="s">
        <v>63</v>
      </c>
    </row>
    <row r="35" spans="1:10">
      <c r="A35" s="24">
        <v>2015</v>
      </c>
      <c r="B35" s="86">
        <v>5.2509960159362511E-2</v>
      </c>
      <c r="C35" s="86">
        <v>2.1382868525896415</v>
      </c>
      <c r="D35" s="86">
        <f t="shared" si="0"/>
        <v>2.0857768924302791</v>
      </c>
      <c r="F35" s="80">
        <f t="shared" si="1"/>
        <v>0.80502988047808621</v>
      </c>
      <c r="G35" s="80">
        <f t="shared" si="2"/>
        <v>-3.1253897096950034E-2</v>
      </c>
      <c r="I35" s="77" t="s">
        <v>63</v>
      </c>
      <c r="J35" s="77" t="s">
        <v>63</v>
      </c>
    </row>
    <row r="36" spans="1:10">
      <c r="A36" s="24">
        <v>2016</v>
      </c>
      <c r="B36" s="86">
        <v>0.31936000000000009</v>
      </c>
      <c r="C36" s="86">
        <v>1.8374400000000002</v>
      </c>
      <c r="D36" s="86">
        <f t="shared" si="0"/>
        <v>1.5180800000000001</v>
      </c>
      <c r="F36" s="80">
        <f t="shared" si="1"/>
        <v>5.0818937784522067</v>
      </c>
      <c r="G36" s="80">
        <f t="shared" si="2"/>
        <v>-0.14069527305248641</v>
      </c>
      <c r="I36" s="77" t="s">
        <v>63</v>
      </c>
      <c r="J36" s="77" t="s">
        <v>63</v>
      </c>
    </row>
    <row r="37" spans="1:10">
      <c r="A37" s="24">
        <v>2017</v>
      </c>
      <c r="B37" s="86">
        <v>0.94896000000000047</v>
      </c>
      <c r="C37" s="86">
        <v>2.3294800000000002</v>
      </c>
      <c r="D37" s="86">
        <f t="shared" si="0"/>
        <v>1.3805199999999997</v>
      </c>
      <c r="F37" s="80">
        <f t="shared" si="1"/>
        <v>1.9714428857715438</v>
      </c>
      <c r="G37" s="80">
        <f t="shared" si="2"/>
        <v>0.26778561476837348</v>
      </c>
      <c r="I37" s="77" t="s">
        <v>63</v>
      </c>
      <c r="J37" s="77" t="s">
        <v>63</v>
      </c>
    </row>
    <row r="38" spans="1:10">
      <c r="A38" s="24">
        <v>2018</v>
      </c>
      <c r="B38" s="86">
        <v>1.9716867469879513</v>
      </c>
      <c r="C38" s="86">
        <v>2.9112449799196782</v>
      </c>
      <c r="D38" s="86">
        <f t="shared" si="0"/>
        <v>0.93955823293172691</v>
      </c>
      <c r="F38" s="80">
        <f t="shared" si="1"/>
        <v>1.077734305964372</v>
      </c>
      <c r="G38" s="80">
        <f t="shared" si="2"/>
        <v>0.24974027676549193</v>
      </c>
      <c r="I38" s="77" t="s">
        <v>63</v>
      </c>
      <c r="J38" s="77" t="s">
        <v>63</v>
      </c>
    </row>
    <row r="39" spans="1:10">
      <c r="A39" s="24">
        <v>2019</v>
      </c>
      <c r="B39" s="86">
        <v>2.105760000000001</v>
      </c>
      <c r="C39" s="86">
        <v>2.1413999999999982</v>
      </c>
      <c r="D39" s="86">
        <f t="shared" si="0"/>
        <v>3.5639999999997229E-2</v>
      </c>
      <c r="F39" s="80">
        <f t="shared" si="1"/>
        <v>6.7999266727773344E-2</v>
      </c>
      <c r="G39" s="80">
        <f t="shared" si="2"/>
        <v>-0.26443840529728291</v>
      </c>
      <c r="I39" s="77" t="s">
        <v>63</v>
      </c>
      <c r="J39" s="77" t="s">
        <v>63</v>
      </c>
    </row>
    <row r="40" spans="1:10">
      <c r="A40" s="24">
        <v>2020</v>
      </c>
      <c r="B40" s="86">
        <v>0.25143478260869595</v>
      </c>
      <c r="C40" s="86">
        <v>0.80991304347826043</v>
      </c>
      <c r="D40" s="86">
        <f t="shared" si="0"/>
        <v>0.55847826086956442</v>
      </c>
      <c r="F40" s="80">
        <f t="shared" si="1"/>
        <v>-0.88059665744971138</v>
      </c>
      <c r="G40" s="80">
        <f t="shared" si="2"/>
        <v>-0.62178339241698843</v>
      </c>
      <c r="I40" s="77" t="s">
        <v>63</v>
      </c>
      <c r="J40" s="77" t="s">
        <v>63</v>
      </c>
    </row>
    <row r="41" spans="1:10">
      <c r="A41" s="24"/>
      <c r="B41" s="86"/>
      <c r="C41" s="86"/>
      <c r="D41" s="86"/>
      <c r="F41" s="80"/>
      <c r="G41" s="80"/>
      <c r="I41" s="77"/>
      <c r="J41" s="77"/>
    </row>
    <row r="42" spans="1:10">
      <c r="A42" s="117" t="s">
        <v>123</v>
      </c>
      <c r="B42" s="129">
        <v>0.41323809523809529</v>
      </c>
      <c r="C42" s="129">
        <v>0.88628571428571434</v>
      </c>
      <c r="D42" s="129">
        <v>0.47304761904761905</v>
      </c>
      <c r="E42" s="119"/>
      <c r="F42" s="127"/>
      <c r="G42" s="127"/>
      <c r="H42" s="119"/>
      <c r="I42" s="128"/>
      <c r="J42" s="128"/>
    </row>
    <row r="43" spans="1:10">
      <c r="A43" s="117" t="s">
        <v>124</v>
      </c>
      <c r="B43" s="129">
        <v>4.2822966507177006E-2</v>
      </c>
      <c r="C43" s="129">
        <v>1.4341626794258371</v>
      </c>
      <c r="D43" s="129">
        <v>1.39133971291866</v>
      </c>
      <c r="E43" s="119"/>
      <c r="F43" s="127">
        <f t="shared" ref="F43" si="3">B43/B42-1</f>
        <v>-0.89637217139309555</v>
      </c>
      <c r="G43" s="127">
        <f t="shared" ref="G43" si="4">C43/C42-1</f>
        <v>0.61817194648305263</v>
      </c>
      <c r="H43" s="119"/>
      <c r="I43" s="128" t="s">
        <v>63</v>
      </c>
      <c r="J43" s="128" t="s">
        <v>63</v>
      </c>
    </row>
    <row r="44" spans="1:10">
      <c r="A44" s="24"/>
      <c r="B44" s="86" t="s">
        <v>10</v>
      </c>
      <c r="C44" s="86" t="s">
        <v>10</v>
      </c>
      <c r="D44" s="87" t="s">
        <v>10</v>
      </c>
      <c r="F44" s="91"/>
    </row>
    <row r="45" spans="1:10">
      <c r="A45" s="24" t="s">
        <v>47</v>
      </c>
      <c r="B45" s="86">
        <v>2.4385245901639352</v>
      </c>
      <c r="C45" s="86">
        <v>2.6529508196721312</v>
      </c>
      <c r="D45" s="86">
        <v>0.21442622950819601</v>
      </c>
      <c r="E45" s="91"/>
      <c r="F45" s="77" t="s">
        <v>63</v>
      </c>
      <c r="G45" s="77" t="s">
        <v>63</v>
      </c>
      <c r="I45" s="77" t="s">
        <v>63</v>
      </c>
      <c r="J45" s="77" t="s">
        <v>63</v>
      </c>
    </row>
    <row r="46" spans="1:10">
      <c r="A46" s="24" t="s">
        <v>48</v>
      </c>
      <c r="B46" s="86">
        <v>2.3547619047619048</v>
      </c>
      <c r="C46" s="86">
        <v>2.3388888888888895</v>
      </c>
      <c r="D46" s="86">
        <v>-1.5873015873015373E-2</v>
      </c>
      <c r="F46" s="77" t="s">
        <v>63</v>
      </c>
      <c r="G46" s="77" t="s">
        <v>63</v>
      </c>
      <c r="I46" s="80">
        <f>B46/B45-1</f>
        <v>-3.4349739895958686E-2</v>
      </c>
      <c r="J46" s="80">
        <f>C46/C45-1</f>
        <v>-0.11838211566321288</v>
      </c>
    </row>
    <row r="47" spans="1:10">
      <c r="A47" s="24" t="s">
        <v>49</v>
      </c>
      <c r="B47" s="86">
        <v>2.0260937499999994</v>
      </c>
      <c r="C47" s="86">
        <v>1.7979687499999999</v>
      </c>
      <c r="D47" s="86">
        <v>-0.22812499999999947</v>
      </c>
      <c r="F47" s="77" t="s">
        <v>63</v>
      </c>
      <c r="G47" s="77" t="s">
        <v>63</v>
      </c>
      <c r="I47" s="80">
        <f t="shared" ref="I47:I52" si="5">B47/B46-1</f>
        <v>-0.13957596056622878</v>
      </c>
      <c r="J47" s="80">
        <f t="shared" ref="J47:J52" si="6">C47/C46-1</f>
        <v>-0.23127226840855131</v>
      </c>
    </row>
    <row r="48" spans="1:10">
      <c r="A48" s="24" t="s">
        <v>50</v>
      </c>
      <c r="B48" s="86">
        <v>1.60758064516129</v>
      </c>
      <c r="C48" s="86">
        <v>1.791935483870968</v>
      </c>
      <c r="D48" s="86">
        <v>0.18435483870967806</v>
      </c>
      <c r="F48" s="77" t="s">
        <v>63</v>
      </c>
      <c r="G48" s="77" t="s">
        <v>63</v>
      </c>
      <c r="I48" s="80">
        <f t="shared" si="5"/>
        <v>-0.20656156944302773</v>
      </c>
      <c r="J48" s="80">
        <f t="shared" si="6"/>
        <v>-3.3556012188932227E-3</v>
      </c>
    </row>
    <row r="49" spans="1:10">
      <c r="A49" s="24" t="s">
        <v>51</v>
      </c>
      <c r="B49" s="86">
        <v>1.1040322580645163</v>
      </c>
      <c r="C49" s="86">
        <v>1.365</v>
      </c>
      <c r="D49" s="86">
        <v>0.26096774193548367</v>
      </c>
      <c r="F49" s="80">
        <f>B49/B45-1</f>
        <v>-0.54725399837354305</v>
      </c>
      <c r="G49" s="80">
        <f>C49/C45-1</f>
        <v>-0.48547858864240256</v>
      </c>
      <c r="I49" s="80">
        <f t="shared" si="5"/>
        <v>-0.31323367111467815</v>
      </c>
      <c r="J49" s="80">
        <f t="shared" si="6"/>
        <v>-0.23825382538253836</v>
      </c>
    </row>
    <row r="50" spans="1:10">
      <c r="A50" s="24" t="s">
        <v>52</v>
      </c>
      <c r="B50" s="86">
        <v>0.14222222222222231</v>
      </c>
      <c r="C50" s="86">
        <v>0.68761904761904769</v>
      </c>
      <c r="D50" s="86">
        <v>0.54539682539682532</v>
      </c>
      <c r="F50" s="80">
        <f t="shared" ref="F50:G50" si="7">B50/B46-1</f>
        <v>-0.93960229187731714</v>
      </c>
      <c r="G50" s="80">
        <f t="shared" si="7"/>
        <v>-0.70600610790634555</v>
      </c>
      <c r="I50" s="80">
        <f t="shared" si="5"/>
        <v>-0.87117928739550354</v>
      </c>
      <c r="J50" s="80">
        <f t="shared" si="6"/>
        <v>-0.49624978196406766</v>
      </c>
    </row>
    <row r="51" spans="1:10">
      <c r="A51" s="24" t="s">
        <v>53</v>
      </c>
      <c r="B51" s="86">
        <v>0.11343750000000001</v>
      </c>
      <c r="C51" s="86">
        <v>0.6506249999999999</v>
      </c>
      <c r="D51" s="86">
        <v>0.53718749999999993</v>
      </c>
      <c r="F51" s="80">
        <f t="shared" ref="F51:G51" si="8">B51/B47-1</f>
        <v>-0.9440117220637001</v>
      </c>
      <c r="G51" s="80">
        <f t="shared" si="8"/>
        <v>-0.63813331015903363</v>
      </c>
      <c r="I51" s="80">
        <f t="shared" si="5"/>
        <v>-0.20239257812500044</v>
      </c>
      <c r="J51" s="80">
        <f t="shared" si="6"/>
        <v>-5.3800207756232954E-2</v>
      </c>
    </row>
    <row r="52" spans="1:10">
      <c r="A52" s="24" t="s">
        <v>54</v>
      </c>
      <c r="B52" s="86">
        <v>9.2903225806451578E-2</v>
      </c>
      <c r="C52" s="86">
        <v>0.86451612903225794</v>
      </c>
      <c r="D52" s="86">
        <v>0.77161290322580633</v>
      </c>
      <c r="F52" s="80">
        <f t="shared" ref="F52:G52" si="9">B52/B48-1</f>
        <v>-0.94220929065917525</v>
      </c>
      <c r="G52" s="80">
        <f t="shared" si="9"/>
        <v>-0.51755175517551777</v>
      </c>
      <c r="I52" s="80">
        <f t="shared" si="5"/>
        <v>-0.18101839509464179</v>
      </c>
      <c r="J52" s="80">
        <f t="shared" si="6"/>
        <v>0.32874717238387419</v>
      </c>
    </row>
    <row r="53" spans="1:10">
      <c r="A53" s="24" t="s">
        <v>55</v>
      </c>
      <c r="B53" s="86">
        <v>5.1147540983606563E-2</v>
      </c>
      <c r="C53" s="86">
        <v>1.335901639344262</v>
      </c>
      <c r="D53" s="86">
        <v>1.2847540983606553</v>
      </c>
      <c r="F53" s="80">
        <f t="shared" ref="F53" si="10">B53/B49-1</f>
        <v>-0.95367205929899768</v>
      </c>
      <c r="G53" s="80">
        <f t="shared" ref="G53" si="11">C53/C49-1</f>
        <v>-2.1317480333874039E-2</v>
      </c>
      <c r="I53" s="80">
        <f t="shared" ref="I53" si="12">B53/B52-1</f>
        <v>-0.44945355191256808</v>
      </c>
      <c r="J53" s="80">
        <f t="shared" ref="J53" si="13">C53/C52-1</f>
        <v>0.54525935894298994</v>
      </c>
    </row>
    <row r="54" spans="1:10">
      <c r="A54" s="24" t="s">
        <v>56</v>
      </c>
      <c r="B54" s="86">
        <v>2.5156250000000012E-2</v>
      </c>
      <c r="C54" s="86">
        <v>1.59078125</v>
      </c>
      <c r="D54" s="86">
        <v>1.565625</v>
      </c>
      <c r="F54" s="80">
        <f t="shared" ref="F54:F55" si="14">B54/B50-1</f>
        <v>-0.8231201171875</v>
      </c>
      <c r="G54" s="80">
        <f t="shared" ref="G54:G55" si="15">C54/C50-1</f>
        <v>1.3134630367036011</v>
      </c>
      <c r="I54" s="80">
        <f t="shared" ref="I54:I55" si="16">B54/B53-1</f>
        <v>-0.50816306089743568</v>
      </c>
      <c r="J54" s="80">
        <f t="shared" ref="J54:J55" si="17">C54/C53-1</f>
        <v>0.19079219842925532</v>
      </c>
    </row>
    <row r="55" spans="1:10">
      <c r="A55" s="24" t="s">
        <v>57</v>
      </c>
      <c r="B55" s="86">
        <v>4.9687499999999975E-2</v>
      </c>
      <c r="C55" s="86">
        <v>1.3248437500000001</v>
      </c>
      <c r="D55" s="86">
        <v>1.2751562500000002</v>
      </c>
      <c r="F55" s="80">
        <f t="shared" si="14"/>
        <v>-0.5619834710743804</v>
      </c>
      <c r="G55" s="80">
        <f t="shared" si="15"/>
        <v>1.0362632084534105</v>
      </c>
      <c r="I55" s="80">
        <f t="shared" si="16"/>
        <v>0.97515527950310354</v>
      </c>
      <c r="J55" s="80">
        <f t="shared" si="17"/>
        <v>-0.16717414792260088</v>
      </c>
    </row>
    <row r="56" spans="1:10">
      <c r="A56" s="24" t="s">
        <v>58</v>
      </c>
      <c r="B56" s="86"/>
      <c r="C56" s="86"/>
      <c r="D56" s="86"/>
      <c r="F56" s="77"/>
      <c r="G56" s="77"/>
      <c r="I56" s="80"/>
      <c r="J56" s="80"/>
    </row>
    <row r="57" spans="1:10">
      <c r="A57" s="25"/>
      <c r="B57" s="50"/>
      <c r="C57" s="50"/>
      <c r="D57" s="50"/>
    </row>
    <row r="58" spans="1:10">
      <c r="A58" s="26">
        <v>43496</v>
      </c>
      <c r="B58" s="87">
        <v>2.4238095238095241</v>
      </c>
      <c r="C58" s="87">
        <v>2.7138095238095241</v>
      </c>
      <c r="D58" s="86">
        <v>0.29000000000000004</v>
      </c>
      <c r="F58" s="77" t="s">
        <v>63</v>
      </c>
      <c r="G58" s="77" t="s">
        <v>63</v>
      </c>
      <c r="I58" s="77" t="s">
        <v>63</v>
      </c>
      <c r="J58" s="77" t="s">
        <v>63</v>
      </c>
    </row>
    <row r="59" spans="1:10">
      <c r="A59" s="26">
        <v>43524</v>
      </c>
      <c r="B59" s="87">
        <v>2.4378947368421056</v>
      </c>
      <c r="C59" s="87">
        <v>2.6763157894736844</v>
      </c>
      <c r="D59" s="86">
        <v>0.23842105263157887</v>
      </c>
      <c r="F59" s="77" t="s">
        <v>63</v>
      </c>
      <c r="G59" s="77" t="s">
        <v>63</v>
      </c>
      <c r="I59" s="80">
        <f>B59/B58-1</f>
        <v>5.8111880880984401E-3</v>
      </c>
      <c r="J59" s="80">
        <f>C59/C58-1</f>
        <v>-1.3815904914066257E-2</v>
      </c>
    </row>
    <row r="60" spans="1:10">
      <c r="A60" s="26">
        <v>43555</v>
      </c>
      <c r="B60" s="87">
        <v>2.4538095238095239</v>
      </c>
      <c r="C60" s="87">
        <v>2.5709523809523809</v>
      </c>
      <c r="D60" s="86">
        <v>0.11714285714285699</v>
      </c>
      <c r="F60" s="77" t="s">
        <v>63</v>
      </c>
      <c r="G60" s="77" t="s">
        <v>63</v>
      </c>
      <c r="I60" s="80">
        <f t="shared" ref="I60:I69" si="18">B60/B59-1</f>
        <v>6.5280861912986321E-3</v>
      </c>
      <c r="J60" s="80">
        <f t="shared" ref="J60:J69" si="19">C60/C59-1</f>
        <v>-3.9368825209533331E-2</v>
      </c>
    </row>
    <row r="61" spans="1:10">
      <c r="A61" s="26">
        <v>43585</v>
      </c>
      <c r="B61" s="86">
        <v>2.4328571428571428</v>
      </c>
      <c r="C61" s="86">
        <v>2.5323809523809522</v>
      </c>
      <c r="D61" s="86">
        <v>9.9523809523809348E-2</v>
      </c>
      <c r="F61" s="77" t="s">
        <v>63</v>
      </c>
      <c r="G61" s="77" t="s">
        <v>63</v>
      </c>
      <c r="I61" s="80">
        <f t="shared" si="18"/>
        <v>-8.5387153114691028E-3</v>
      </c>
      <c r="J61" s="80">
        <f t="shared" si="19"/>
        <v>-1.5002778292276364E-2</v>
      </c>
    </row>
    <row r="62" spans="1:10">
      <c r="A62" s="26">
        <v>43616</v>
      </c>
      <c r="B62" s="86">
        <v>2.4031818181818179</v>
      </c>
      <c r="C62" s="86">
        <v>2.395</v>
      </c>
      <c r="D62" s="86">
        <v>-8.1818181818178459E-3</v>
      </c>
      <c r="F62" s="77" t="s">
        <v>63</v>
      </c>
      <c r="G62" s="77" t="s">
        <v>63</v>
      </c>
      <c r="I62" s="80">
        <f t="shared" si="18"/>
        <v>-1.2197725938184023E-2</v>
      </c>
      <c r="J62" s="80">
        <f t="shared" si="19"/>
        <v>-5.4249717939074737E-2</v>
      </c>
    </row>
    <row r="63" spans="1:10">
      <c r="A63" s="26">
        <v>43646</v>
      </c>
      <c r="B63" s="86">
        <v>2.2195000000000005</v>
      </c>
      <c r="C63" s="86">
        <v>2.0739999999999994</v>
      </c>
      <c r="D63" s="86">
        <v>-0.14550000000000107</v>
      </c>
      <c r="F63" s="77" t="s">
        <v>63</v>
      </c>
      <c r="G63" s="77" t="s">
        <v>63</v>
      </c>
      <c r="I63" s="80">
        <f t="shared" si="18"/>
        <v>-7.6432759599016187E-2</v>
      </c>
      <c r="J63" s="80">
        <f t="shared" si="19"/>
        <v>-0.13402922755741153</v>
      </c>
    </row>
    <row r="64" spans="1:10">
      <c r="A64" s="26">
        <v>43677</v>
      </c>
      <c r="B64" s="86">
        <v>2.145</v>
      </c>
      <c r="C64" s="86">
        <v>2.0590909090909086</v>
      </c>
      <c r="D64" s="86">
        <v>-8.5909090909091379E-2</v>
      </c>
      <c r="F64" s="77" t="s">
        <v>63</v>
      </c>
      <c r="G64" s="77" t="s">
        <v>63</v>
      </c>
      <c r="I64" s="80">
        <f t="shared" si="18"/>
        <v>-3.3566118495156783E-2</v>
      </c>
      <c r="J64" s="80">
        <f t="shared" si="19"/>
        <v>-7.1885684228981672E-3</v>
      </c>
    </row>
    <row r="65" spans="1:10">
      <c r="A65" s="26">
        <v>43708</v>
      </c>
      <c r="B65" s="86">
        <v>1.9904545454545457</v>
      </c>
      <c r="C65" s="86">
        <v>1.626363636363636</v>
      </c>
      <c r="D65" s="86">
        <v>-0.36409090909090969</v>
      </c>
      <c r="F65" s="77" t="s">
        <v>63</v>
      </c>
      <c r="G65" s="77" t="s">
        <v>63</v>
      </c>
      <c r="I65" s="80">
        <f t="shared" si="18"/>
        <v>-7.204916295825381E-2</v>
      </c>
      <c r="J65" s="80">
        <f t="shared" si="19"/>
        <v>-0.21015452538631352</v>
      </c>
    </row>
    <row r="66" spans="1:10">
      <c r="A66" s="26">
        <v>43738</v>
      </c>
      <c r="B66" s="86">
        <v>1.9344999999999994</v>
      </c>
      <c r="C66" s="86">
        <v>1.6994999999999998</v>
      </c>
      <c r="D66" s="86">
        <v>-0.23499999999999965</v>
      </c>
      <c r="F66" s="77" t="s">
        <v>63</v>
      </c>
      <c r="G66" s="77" t="s">
        <v>63</v>
      </c>
      <c r="I66" s="80">
        <f t="shared" si="18"/>
        <v>-2.8111440968258017E-2</v>
      </c>
      <c r="J66" s="80">
        <f t="shared" si="19"/>
        <v>4.4969256567915172E-2</v>
      </c>
    </row>
    <row r="67" spans="1:10">
      <c r="A67" s="26">
        <v>43769</v>
      </c>
      <c r="B67" s="86">
        <v>1.6786363636363637</v>
      </c>
      <c r="C67" s="86">
        <v>1.706818181818182</v>
      </c>
      <c r="D67" s="86">
        <v>2.8181818181818308E-2</v>
      </c>
      <c r="F67" s="77" t="s">
        <v>63</v>
      </c>
      <c r="G67" s="77" t="s">
        <v>63</v>
      </c>
      <c r="I67" s="80">
        <f t="shared" si="18"/>
        <v>-0.13226344603961526</v>
      </c>
      <c r="J67" s="80">
        <f t="shared" si="19"/>
        <v>4.3060793281448628E-3</v>
      </c>
    </row>
    <row r="68" spans="1:10">
      <c r="A68" s="26">
        <v>43799</v>
      </c>
      <c r="B68" s="86">
        <v>1.5721052631578947</v>
      </c>
      <c r="C68" s="86">
        <v>1.8121052631578947</v>
      </c>
      <c r="D68" s="86">
        <v>0.24</v>
      </c>
      <c r="F68" s="77" t="s">
        <v>63</v>
      </c>
      <c r="G68" s="77" t="s">
        <v>63</v>
      </c>
      <c r="I68" s="80">
        <f t="shared" si="18"/>
        <v>-6.3462881411489813E-2</v>
      </c>
      <c r="J68" s="80">
        <f t="shared" si="19"/>
        <v>6.168617282220179E-2</v>
      </c>
    </row>
    <row r="69" spans="1:10">
      <c r="A69" s="26">
        <v>43830</v>
      </c>
      <c r="B69" s="86">
        <v>1.5652380952380951</v>
      </c>
      <c r="C69" s="86">
        <v>1.8628571428571428</v>
      </c>
      <c r="D69" s="86">
        <v>0.29761904761904767</v>
      </c>
      <c r="F69" s="77" t="s">
        <v>63</v>
      </c>
      <c r="G69" s="77" t="s">
        <v>63</v>
      </c>
      <c r="I69" s="80">
        <f t="shared" si="18"/>
        <v>-4.3681349339200759E-3</v>
      </c>
      <c r="J69" s="80">
        <f t="shared" si="19"/>
        <v>2.8007136633334762E-2</v>
      </c>
    </row>
    <row r="70" spans="1:10">
      <c r="A70" s="26">
        <v>43861</v>
      </c>
      <c r="B70" s="86">
        <v>1.5523809523809524</v>
      </c>
      <c r="C70" s="86">
        <v>1.7576190476190479</v>
      </c>
      <c r="D70" s="86">
        <v>0.20523809523809544</v>
      </c>
      <c r="F70" s="80">
        <f>B70/B58-1</f>
        <v>-0.35952848722986253</v>
      </c>
      <c r="G70" s="80">
        <f>C70/C58-1</f>
        <v>-0.35234251623091772</v>
      </c>
      <c r="I70" s="80">
        <f t="shared" ref="I70:I81" si="20">B70/B69-1</f>
        <v>-8.2141770611499076E-3</v>
      </c>
      <c r="J70" s="80">
        <f t="shared" ref="J70:J81" si="21">C70/C69-1</f>
        <v>-5.6492842535787124E-2</v>
      </c>
    </row>
    <row r="71" spans="1:10">
      <c r="A71" s="26">
        <v>43890</v>
      </c>
      <c r="B71" s="86">
        <v>1.544736842105263</v>
      </c>
      <c r="C71" s="86">
        <v>1.5042105263157892</v>
      </c>
      <c r="D71" s="86">
        <v>-4.0526315789473744E-2</v>
      </c>
      <c r="F71" s="80">
        <f t="shared" ref="F71:G71" si="22">B71/B59-1</f>
        <v>-0.36636442141623504</v>
      </c>
      <c r="G71" s="80">
        <f t="shared" si="22"/>
        <v>-0.43795476892822038</v>
      </c>
      <c r="I71" s="80">
        <f t="shared" si="20"/>
        <v>-4.9241201162416592E-3</v>
      </c>
      <c r="J71" s="80">
        <f t="shared" si="21"/>
        <v>-0.14417715923512409</v>
      </c>
    </row>
    <row r="72" spans="1:10">
      <c r="A72" s="26">
        <v>43921</v>
      </c>
      <c r="B72" s="87">
        <v>0.29545454545454547</v>
      </c>
      <c r="C72" s="87">
        <v>0.87</v>
      </c>
      <c r="D72" s="86">
        <v>0.57454545454545447</v>
      </c>
      <c r="F72" s="80">
        <f t="shared" ref="F72:G72" si="23">B72/B60-1</f>
        <v>-0.87959352892401599</v>
      </c>
      <c r="G72" s="80">
        <f t="shared" si="23"/>
        <v>-0.66160400074087788</v>
      </c>
      <c r="I72" s="80">
        <f t="shared" si="20"/>
        <v>-0.80873470652005575</v>
      </c>
      <c r="J72" s="80">
        <f t="shared" si="21"/>
        <v>-0.42162351294611611</v>
      </c>
    </row>
    <row r="73" spans="1:10">
      <c r="A73" s="26">
        <v>43951</v>
      </c>
      <c r="B73" s="87">
        <v>0.1380952380952381</v>
      </c>
      <c r="C73" s="87">
        <v>0.65761904761904766</v>
      </c>
      <c r="D73" s="86">
        <v>0.5195238095238095</v>
      </c>
      <c r="F73" s="80">
        <f t="shared" ref="F73:G73" si="24">B73/B61-1</f>
        <v>-0.94323742415345468</v>
      </c>
      <c r="G73" s="80">
        <f t="shared" si="24"/>
        <v>-0.74031590823617899</v>
      </c>
      <c r="I73" s="80">
        <f t="shared" si="20"/>
        <v>-0.5326007326007326</v>
      </c>
      <c r="J73" s="80">
        <f t="shared" si="21"/>
        <v>-0.24411603721948549</v>
      </c>
    </row>
    <row r="74" spans="1:10">
      <c r="A74" s="26">
        <v>43982</v>
      </c>
      <c r="B74" s="87">
        <v>0.1275</v>
      </c>
      <c r="C74" s="87">
        <v>0.67400000000000015</v>
      </c>
      <c r="D74" s="86">
        <v>0.54650000000000021</v>
      </c>
      <c r="F74" s="80">
        <f t="shared" ref="F74:G74" si="25">B74/B62-1</f>
        <v>-0.94694533762057875</v>
      </c>
      <c r="G74" s="80">
        <f t="shared" si="25"/>
        <v>-0.71858037578288092</v>
      </c>
      <c r="I74" s="80">
        <f t="shared" si="20"/>
        <v>-7.6724137931034497E-2</v>
      </c>
      <c r="J74" s="80">
        <f t="shared" si="21"/>
        <v>2.4909485879797355E-2</v>
      </c>
    </row>
    <row r="75" spans="1:10">
      <c r="A75" s="26">
        <v>44012</v>
      </c>
      <c r="B75" s="86">
        <v>0.15954545454545452</v>
      </c>
      <c r="C75" s="86">
        <v>0.72863636363636364</v>
      </c>
      <c r="D75" s="86">
        <v>0.56909090909090909</v>
      </c>
      <c r="F75" s="80">
        <f t="shared" ref="F75:G75" si="26">B75/B63-1</f>
        <v>-0.92811648815253234</v>
      </c>
      <c r="G75" s="80">
        <f t="shared" si="26"/>
        <v>-0.64868063469799231</v>
      </c>
      <c r="I75" s="80">
        <f t="shared" si="20"/>
        <v>0.2513368983957216</v>
      </c>
      <c r="J75" s="80">
        <f t="shared" si="21"/>
        <v>8.1062854059886558E-2</v>
      </c>
    </row>
    <row r="76" spans="1:10">
      <c r="A76" s="26">
        <v>44043</v>
      </c>
      <c r="B76" s="86">
        <v>0.1268181818181818</v>
      </c>
      <c r="C76" s="86">
        <v>0.62363636363636354</v>
      </c>
      <c r="D76" s="86">
        <v>0.49681818181818171</v>
      </c>
      <c r="F76" s="80">
        <f t="shared" ref="F76:G76" si="27">B76/B64-1</f>
        <v>-0.94087730451366813</v>
      </c>
      <c r="G76" s="80">
        <f t="shared" si="27"/>
        <v>-0.69713024282560698</v>
      </c>
      <c r="I76" s="80">
        <f t="shared" si="20"/>
        <v>-0.20512820512820507</v>
      </c>
      <c r="J76" s="80">
        <f t="shared" si="21"/>
        <v>-0.1441048034934499</v>
      </c>
    </row>
    <row r="77" spans="1:10">
      <c r="A77" s="26">
        <v>44074</v>
      </c>
      <c r="B77" s="86">
        <v>0.10428571428571433</v>
      </c>
      <c r="C77" s="86">
        <v>0.65000000000000013</v>
      </c>
      <c r="D77" s="86">
        <v>0.54571428571428582</v>
      </c>
      <c r="F77" s="80">
        <f t="shared" ref="F77:G77" si="28">B77/B65-1</f>
        <v>-0.94760708576648289</v>
      </c>
      <c r="G77" s="80">
        <f t="shared" si="28"/>
        <v>-0.60033538289547217</v>
      </c>
      <c r="I77" s="80">
        <f t="shared" si="20"/>
        <v>-0.17767537122375787</v>
      </c>
      <c r="J77" s="80">
        <f t="shared" si="21"/>
        <v>4.2274052478134427E-2</v>
      </c>
    </row>
    <row r="78" spans="1:10">
      <c r="A78" s="26">
        <v>44104</v>
      </c>
      <c r="B78" s="86">
        <v>0.10857142857142861</v>
      </c>
      <c r="C78" s="86">
        <v>0.67952380952380942</v>
      </c>
      <c r="D78" s="86">
        <v>0.57095238095238077</v>
      </c>
      <c r="F78" s="80">
        <f t="shared" ref="F78:G78" si="29">B78/B66-1</f>
        <v>-0.94387623232285933</v>
      </c>
      <c r="G78" s="80">
        <f t="shared" si="29"/>
        <v>-0.600162512783872</v>
      </c>
      <c r="I78" s="80">
        <f t="shared" si="20"/>
        <v>4.1095890410958846E-2</v>
      </c>
      <c r="J78" s="80">
        <f t="shared" si="21"/>
        <v>4.5421245421245038E-2</v>
      </c>
    </row>
    <row r="79" spans="1:10">
      <c r="A79" s="26">
        <v>44135</v>
      </c>
      <c r="B79" s="86">
        <v>0.1004761904761905</v>
      </c>
      <c r="C79" s="86">
        <v>0.78714285714285703</v>
      </c>
      <c r="D79" s="86">
        <v>0.68666666666666654</v>
      </c>
      <c r="F79" s="80">
        <f t="shared" ref="F79:G79" si="30">B79/B67-1</f>
        <v>-0.94014415947803442</v>
      </c>
      <c r="G79" s="80">
        <f t="shared" si="30"/>
        <v>-0.53882442457675495</v>
      </c>
      <c r="I79" s="80">
        <f t="shared" si="20"/>
        <v>-7.4561403508772051E-2</v>
      </c>
      <c r="J79" s="80">
        <f t="shared" si="21"/>
        <v>0.15837421163279619</v>
      </c>
    </row>
    <row r="80" spans="1:10">
      <c r="A80" s="26">
        <v>44165</v>
      </c>
      <c r="B80" s="86">
        <v>9.1052631578947399E-2</v>
      </c>
      <c r="C80" s="86">
        <v>0.87000000000000022</v>
      </c>
      <c r="D80" s="86">
        <v>0.77894736842105283</v>
      </c>
      <c r="F80" s="80">
        <f t="shared" ref="F80:G80" si="31">B80/B68-1</f>
        <v>-0.94208235687981245</v>
      </c>
      <c r="G80" s="80">
        <f t="shared" si="31"/>
        <v>-0.5198954400232354</v>
      </c>
      <c r="I80" s="80">
        <f t="shared" si="20"/>
        <v>-9.3788974806684799E-2</v>
      </c>
      <c r="J80" s="80">
        <f t="shared" si="21"/>
        <v>0.10526315789473717</v>
      </c>
    </row>
    <row r="81" spans="1:10">
      <c r="A81" s="26">
        <v>44196</v>
      </c>
      <c r="B81" s="86">
        <v>8.7272727272727293E-2</v>
      </c>
      <c r="C81" s="86">
        <v>0.9336363636363636</v>
      </c>
      <c r="D81" s="86">
        <v>0.84636363636363632</v>
      </c>
      <c r="F81" s="80">
        <f t="shared" ref="F81:G81" si="32">B81/B69-1</f>
        <v>-0.9442431617667395</v>
      </c>
      <c r="G81" s="80">
        <f t="shared" si="32"/>
        <v>-0.49881483547127714</v>
      </c>
      <c r="I81" s="80">
        <f t="shared" si="20"/>
        <v>-4.151339989490288E-2</v>
      </c>
      <c r="J81" s="80">
        <f t="shared" si="21"/>
        <v>7.3145245559038452E-2</v>
      </c>
    </row>
    <row r="82" spans="1:10">
      <c r="A82" s="26">
        <v>44227</v>
      </c>
      <c r="B82" s="86">
        <v>8.3684210526315805E-2</v>
      </c>
      <c r="C82" s="86">
        <v>1.0810526315789473</v>
      </c>
      <c r="D82" s="86">
        <v>0.99736842105263146</v>
      </c>
      <c r="F82" s="80">
        <f t="shared" ref="F82" si="33">B82/B70-1</f>
        <v>-0.94609299321924445</v>
      </c>
      <c r="G82" s="80">
        <f t="shared" ref="G82" si="34">C82/C70-1</f>
        <v>-0.38493347973021164</v>
      </c>
      <c r="I82" s="80">
        <f t="shared" ref="I82" si="35">B82/B81-1</f>
        <v>-4.1118421052631637E-2</v>
      </c>
      <c r="J82" s="80">
        <f t="shared" ref="J82" si="36">C82/C81-1</f>
        <v>0.15789473684210531</v>
      </c>
    </row>
    <row r="83" spans="1:10">
      <c r="A83" s="26">
        <v>44255</v>
      </c>
      <c r="B83" s="86">
        <v>4.2631578947368423E-2</v>
      </c>
      <c r="C83" s="86">
        <v>1.2578947368421054</v>
      </c>
      <c r="D83" s="86">
        <v>1.215263157894737</v>
      </c>
      <c r="F83" s="80">
        <f t="shared" ref="F83" si="37">B83/B71-1</f>
        <v>-0.97240204429301536</v>
      </c>
      <c r="G83" s="80">
        <f t="shared" ref="G83" si="38">C83/C71-1</f>
        <v>-0.16375087473757854</v>
      </c>
      <c r="I83" s="80">
        <f t="shared" ref="I83" si="39">B83/B82-1</f>
        <v>-0.49056603773584917</v>
      </c>
      <c r="J83" s="80">
        <f t="shared" ref="J83" si="40">C83/C82-1</f>
        <v>0.16358325219084735</v>
      </c>
    </row>
    <row r="84" spans="1:10">
      <c r="A84" s="26">
        <v>44286</v>
      </c>
      <c r="B84" s="86">
        <v>3.1304347826086959E-2</v>
      </c>
      <c r="C84" s="86">
        <v>1.6108695652173914</v>
      </c>
      <c r="D84" s="86">
        <v>1.5795652173913044</v>
      </c>
      <c r="F84" s="80">
        <f t="shared" ref="F84:F85" si="41">B84/B72-1</f>
        <v>-0.89404682274247493</v>
      </c>
      <c r="G84" s="80">
        <f t="shared" ref="G84:G85" si="42">C84/C72-1</f>
        <v>0.85157421289355328</v>
      </c>
      <c r="I84" s="80">
        <f t="shared" ref="I84:I85" si="43">B84/B83-1</f>
        <v>-0.2657004830917874</v>
      </c>
      <c r="J84" s="80">
        <f t="shared" ref="J84:J85" si="44">C84/C83-1</f>
        <v>0.28060760414771702</v>
      </c>
    </row>
    <row r="85" spans="1:10">
      <c r="A85" s="26">
        <v>44316</v>
      </c>
      <c r="B85" s="86">
        <v>2.0909090909090912E-2</v>
      </c>
      <c r="C85" s="86">
        <v>1.635</v>
      </c>
      <c r="D85" s="86">
        <v>1.614090909090909</v>
      </c>
      <c r="F85" s="80">
        <f t="shared" si="41"/>
        <v>-0.84858934169278999</v>
      </c>
      <c r="G85" s="80">
        <f t="shared" si="42"/>
        <v>1.4862418537291817</v>
      </c>
      <c r="I85" s="80">
        <f t="shared" si="43"/>
        <v>-0.33207070707070707</v>
      </c>
      <c r="J85" s="80">
        <f t="shared" si="44"/>
        <v>1.4979757085020085E-2</v>
      </c>
    </row>
    <row r="86" spans="1:10">
      <c r="A86" s="26">
        <v>44347</v>
      </c>
      <c r="B86" s="86">
        <v>1.7999999999999999E-2</v>
      </c>
      <c r="C86" s="86">
        <v>1.621</v>
      </c>
      <c r="D86" s="86">
        <v>1.603</v>
      </c>
      <c r="F86" s="80">
        <f t="shared" ref="F86" si="45">B86/B74-1</f>
        <v>-0.85882352941176476</v>
      </c>
      <c r="G86" s="80">
        <f t="shared" ref="G86" si="46">C86/C74-1</f>
        <v>1.4050445103857561</v>
      </c>
      <c r="I86" s="80">
        <f t="shared" ref="I86" si="47">B86/B85-1</f>
        <v>-0.13913043478260889</v>
      </c>
      <c r="J86" s="80">
        <f t="shared" ref="J86" si="48">C86/C85-1</f>
        <v>-8.5626911314984344E-3</v>
      </c>
    </row>
    <row r="87" spans="1:10">
      <c r="A87" s="26">
        <v>44377</v>
      </c>
      <c r="B87" s="86">
        <v>3.5909090909090918E-2</v>
      </c>
      <c r="C87" s="86">
        <v>1.5190909090909093</v>
      </c>
      <c r="D87" s="86">
        <v>1.4831818181818184</v>
      </c>
      <c r="F87" s="80">
        <f t="shared" ref="F87" si="49">B87/B75-1</f>
        <v>-0.77492877492877477</v>
      </c>
      <c r="G87" s="80">
        <f t="shared" ref="G87" si="50">C87/C75-1</f>
        <v>1.0848409232688709</v>
      </c>
      <c r="I87" s="80">
        <f t="shared" ref="I87" si="51">B87/B86-1</f>
        <v>0.99494949494949569</v>
      </c>
      <c r="J87" s="80">
        <f t="shared" ref="J87" si="52">C87/C86-1</f>
        <v>-6.2868038808815974E-2</v>
      </c>
    </row>
    <row r="88" spans="1:10">
      <c r="A88" s="26">
        <v>44408</v>
      </c>
      <c r="B88" s="86">
        <v>5.2380952380952396E-2</v>
      </c>
      <c r="C88" s="86">
        <v>1.3185714285714289</v>
      </c>
      <c r="D88" s="86">
        <v>1.2661904761904765</v>
      </c>
      <c r="F88" s="80">
        <f t="shared" ref="F88:F89" si="53">B88/B76-1</f>
        <v>-0.58696023212152226</v>
      </c>
      <c r="G88" s="80">
        <f t="shared" ref="G88:G89" si="54">C88/C76-1</f>
        <v>1.1143273635985014</v>
      </c>
      <c r="I88" s="80">
        <f t="shared" ref="I88:I89" si="55">B88/B87-1</f>
        <v>0.45871006630500299</v>
      </c>
      <c r="J88" s="80">
        <f t="shared" ref="J88:J89" si="56">C88/C87-1</f>
        <v>-0.13199965803197389</v>
      </c>
    </row>
    <row r="89" spans="1:10">
      <c r="A89" s="26">
        <v>44439</v>
      </c>
      <c r="B89" s="86">
        <v>5.4545454545454571E-2</v>
      </c>
      <c r="C89" s="86">
        <v>1.2831818181818182</v>
      </c>
      <c r="D89" s="86">
        <v>1.2286363636363635</v>
      </c>
      <c r="F89" s="80">
        <f t="shared" si="53"/>
        <v>-0.47696139476961397</v>
      </c>
      <c r="G89" s="80">
        <f t="shared" si="54"/>
        <v>0.97412587412587381</v>
      </c>
      <c r="I89" s="80">
        <f t="shared" si="55"/>
        <v>4.1322314049586861E-2</v>
      </c>
      <c r="J89" s="80">
        <f t="shared" si="56"/>
        <v>-2.683935782527358E-2</v>
      </c>
    </row>
    <row r="90" spans="1:10">
      <c r="A90" s="26">
        <v>44469</v>
      </c>
      <c r="B90" s="86">
        <v>4.1904761904761917E-2</v>
      </c>
      <c r="C90" s="86">
        <v>1.3747619047619049</v>
      </c>
      <c r="D90" s="86">
        <v>1.332857142857143</v>
      </c>
      <c r="F90" s="80">
        <f t="shared" ref="F90:F91" si="57">B90/B78-1</f>
        <v>-0.61403508771929827</v>
      </c>
      <c r="G90" s="80">
        <f t="shared" ref="G90:G91" si="58">C90/C78-1</f>
        <v>1.0231254379817805</v>
      </c>
      <c r="I90" s="80">
        <f t="shared" ref="I90:I91" si="59">B90/B89-1</f>
        <v>-0.23174603174603192</v>
      </c>
      <c r="J90" s="80">
        <f t="shared" ref="J90:J91" si="60">C90/C89-1</f>
        <v>7.1369532581009754E-2</v>
      </c>
    </row>
    <row r="91" spans="1:10">
      <c r="A91" s="26">
        <v>44500</v>
      </c>
      <c r="B91" s="86">
        <v>5.2000000000000025E-2</v>
      </c>
      <c r="C91" s="86">
        <v>1.5825</v>
      </c>
      <c r="D91" s="86">
        <v>1.5305</v>
      </c>
      <c r="F91" s="80">
        <f t="shared" si="57"/>
        <v>-0.48246445497630319</v>
      </c>
      <c r="G91" s="80">
        <f t="shared" si="58"/>
        <v>1.0104355716878404</v>
      </c>
      <c r="I91" s="80">
        <f t="shared" si="59"/>
        <v>0.24090909090909118</v>
      </c>
      <c r="J91" s="80">
        <f t="shared" si="60"/>
        <v>0.15110841704191191</v>
      </c>
    </row>
    <row r="92" spans="1:10">
      <c r="A92" s="26">
        <v>44530</v>
      </c>
      <c r="B92" s="86"/>
      <c r="C92" s="86"/>
      <c r="D92" s="86"/>
      <c r="F92" s="80"/>
      <c r="G92" s="80"/>
      <c r="I92" s="80"/>
      <c r="J92" s="80"/>
    </row>
    <row r="93" spans="1:10">
      <c r="A93" s="26">
        <v>44561</v>
      </c>
      <c r="B93" s="86"/>
      <c r="C93" s="86"/>
      <c r="D93" s="86"/>
    </row>
    <row r="94" spans="1:10">
      <c r="B94" s="89"/>
      <c r="C94" s="89"/>
      <c r="D94" s="89"/>
    </row>
    <row r="95" spans="1:10">
      <c r="B95" s="89"/>
      <c r="C95" s="89"/>
      <c r="D95" s="89"/>
    </row>
    <row r="96" spans="1:10">
      <c r="B96" s="90"/>
      <c r="C96" s="87"/>
      <c r="D96" s="87"/>
    </row>
    <row r="97" spans="2:4">
      <c r="B97" s="90"/>
      <c r="C97" s="87"/>
      <c r="D97" s="87"/>
    </row>
    <row r="98" spans="2:4">
      <c r="B98" s="90"/>
      <c r="C98" s="87"/>
      <c r="D98" s="87"/>
    </row>
    <row r="99" spans="2:4">
      <c r="B99" s="90"/>
      <c r="C99" s="87"/>
      <c r="D99" s="87"/>
    </row>
    <row r="100" spans="2:4">
      <c r="B100" s="90"/>
      <c r="C100" s="87"/>
      <c r="D100" s="87"/>
    </row>
    <row r="101" spans="2:4">
      <c r="B101" s="90"/>
      <c r="C101" s="87"/>
      <c r="D101" s="87"/>
    </row>
    <row r="102" spans="2:4">
      <c r="B102" s="90"/>
      <c r="C102" s="87"/>
      <c r="D102" s="87"/>
    </row>
    <row r="103" spans="2:4">
      <c r="B103" s="90"/>
      <c r="C103" s="87"/>
      <c r="D103" s="87"/>
    </row>
    <row r="104" spans="2:4">
      <c r="B104" s="90"/>
      <c r="C104" s="87"/>
      <c r="D104" s="87"/>
    </row>
  </sheetData>
  <mergeCells count="2">
    <mergeCell ref="F7:G7"/>
    <mergeCell ref="I7:J7"/>
  </mergeCells>
  <phoneticPr fontId="2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Table of Contents</vt:lpstr>
      <vt:lpstr>Issuance Net</vt:lpstr>
      <vt:lpstr>Issuance Gross</vt:lpstr>
      <vt:lpstr>Trading Volume</vt:lpstr>
      <vt:lpstr>Outstanding</vt:lpstr>
      <vt:lpstr>Holders</vt:lpstr>
      <vt:lpstr>Yield Curve Rates</vt:lpstr>
      <vt:lpstr>'Issuance Net'!Print_Area</vt:lpstr>
    </vt:vector>
  </TitlesOfParts>
  <Company>The Bond Market Association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 Treasury Issuance - Gross and Net</dc:title>
  <dc:creator>SIFMA</dc:creator>
  <cp:lastModifiedBy>Podziemska, Justyna</cp:lastModifiedBy>
  <cp:lastPrinted>2008-02-25T19:27:57Z</cp:lastPrinted>
  <dcterms:created xsi:type="dcterms:W3CDTF">2007-03-06T14:59:53Z</dcterms:created>
  <dcterms:modified xsi:type="dcterms:W3CDTF">2021-11-04T21:33:48Z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