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ungdo\Desktop\"/>
    </mc:Choice>
  </mc:AlternateContent>
  <xr:revisionPtr revIDLastSave="0" documentId="13_ncr:1_{4284B5AF-FA90-4EC9-8174-8FDFF6378262}" xr6:coauthVersionLast="41" xr6:coauthVersionMax="45" xr10:uidLastSave="{00000000-0000-0000-0000-000000000000}"/>
  <bookViews>
    <workbookView xWindow="-108" yWindow="-108" windowWidth="23256" windowHeight="12576" xr2:uid="{CDC78BF5-8AAC-4F1E-9CB0-4BB54D5668E1}"/>
  </bookViews>
  <sheets>
    <sheet name="W29" sheetId="3" r:id="rId1"/>
    <sheet name="W27" sheetId="2" r:id="rId2"/>
    <sheet name="W26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" l="1"/>
  <c r="H18" i="3"/>
  <c r="G18" i="3"/>
  <c r="E18" i="3"/>
  <c r="D18" i="3"/>
  <c r="D19" i="3"/>
  <c r="E19" i="3"/>
  <c r="F19" i="3"/>
  <c r="G19" i="3"/>
  <c r="H19" i="3"/>
  <c r="I19" i="3"/>
  <c r="C18" i="3"/>
  <c r="K23" i="2" l="1"/>
  <c r="K24" i="3"/>
  <c r="K23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Q41" i="3"/>
  <c r="P41" i="3"/>
  <c r="O41" i="3"/>
  <c r="N41" i="3"/>
  <c r="M41" i="3"/>
  <c r="L41" i="3"/>
  <c r="K41" i="3"/>
  <c r="K6" i="3"/>
  <c r="K18" i="3"/>
  <c r="Q31" i="3"/>
  <c r="P31" i="3"/>
  <c r="O31" i="3"/>
  <c r="N31" i="3"/>
  <c r="M31" i="3"/>
  <c r="L31" i="3"/>
  <c r="K31" i="3"/>
  <c r="Q30" i="3"/>
  <c r="P30" i="3"/>
  <c r="O30" i="3"/>
  <c r="N30" i="3"/>
  <c r="M30" i="3"/>
  <c r="L30" i="3"/>
  <c r="K30" i="3"/>
  <c r="Q29" i="3"/>
  <c r="P29" i="3"/>
  <c r="O29" i="3"/>
  <c r="N29" i="3"/>
  <c r="M29" i="3"/>
  <c r="L29" i="3"/>
  <c r="K29" i="3"/>
  <c r="Q28" i="3"/>
  <c r="P28" i="3"/>
  <c r="O28" i="3"/>
  <c r="N28" i="3"/>
  <c r="M28" i="3"/>
  <c r="L28" i="3"/>
  <c r="K28" i="3"/>
  <c r="Q27" i="3"/>
  <c r="P27" i="3"/>
  <c r="O27" i="3"/>
  <c r="N27" i="3"/>
  <c r="M27" i="3"/>
  <c r="L27" i="3"/>
  <c r="K27" i="3"/>
  <c r="Q26" i="3"/>
  <c r="P26" i="3"/>
  <c r="O26" i="3"/>
  <c r="N26" i="3"/>
  <c r="M26" i="3"/>
  <c r="L26" i="3"/>
  <c r="K26" i="3"/>
  <c r="Q25" i="3"/>
  <c r="P25" i="3"/>
  <c r="O25" i="3"/>
  <c r="N25" i="3"/>
  <c r="M25" i="3"/>
  <c r="L25" i="3"/>
  <c r="K25" i="3"/>
  <c r="Q24" i="3"/>
  <c r="P24" i="3"/>
  <c r="O24" i="3"/>
  <c r="N24" i="3"/>
  <c r="M24" i="3"/>
  <c r="L24" i="3"/>
  <c r="Q23" i="3"/>
  <c r="P23" i="3"/>
  <c r="O23" i="3"/>
  <c r="N23" i="3"/>
  <c r="M23" i="3"/>
  <c r="L23" i="3"/>
  <c r="I20" i="3"/>
  <c r="I17" i="3" s="1"/>
  <c r="Q17" i="3" s="1"/>
  <c r="H20" i="3"/>
  <c r="P35" i="3" s="1"/>
  <c r="G20" i="3"/>
  <c r="O35" i="3" s="1"/>
  <c r="F20" i="3"/>
  <c r="F16" i="3" s="1"/>
  <c r="N16" i="3" s="1"/>
  <c r="E20" i="3"/>
  <c r="M35" i="3" s="1"/>
  <c r="D20" i="3"/>
  <c r="D16" i="3" s="1"/>
  <c r="L16" i="3" s="1"/>
  <c r="C20" i="3"/>
  <c r="C16" i="3" s="1"/>
  <c r="K16" i="3" s="1"/>
  <c r="I13" i="3"/>
  <c r="Q13" i="3" s="1"/>
  <c r="P19" i="3"/>
  <c r="O19" i="3"/>
  <c r="N19" i="3"/>
  <c r="M19" i="3"/>
  <c r="D13" i="3"/>
  <c r="L13" i="3" s="1"/>
  <c r="C19" i="3"/>
  <c r="K19" i="3" s="1"/>
  <c r="P18" i="3"/>
  <c r="O18" i="3"/>
  <c r="L18" i="3"/>
  <c r="Q18" i="3"/>
  <c r="N18" i="3"/>
  <c r="M18" i="3"/>
  <c r="Q10" i="3"/>
  <c r="P10" i="3"/>
  <c r="O10" i="3"/>
  <c r="N10" i="3"/>
  <c r="M10" i="3"/>
  <c r="L10" i="3"/>
  <c r="K10" i="3"/>
  <c r="Q9" i="3"/>
  <c r="P9" i="3"/>
  <c r="O9" i="3"/>
  <c r="N9" i="3"/>
  <c r="M9" i="3"/>
  <c r="L9" i="3"/>
  <c r="K9" i="3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Q6" i="3"/>
  <c r="P6" i="3"/>
  <c r="O6" i="3"/>
  <c r="N6" i="3"/>
  <c r="M6" i="3"/>
  <c r="L6" i="3"/>
  <c r="Q5" i="3"/>
  <c r="P5" i="3"/>
  <c r="O5" i="3"/>
  <c r="N5" i="3"/>
  <c r="M5" i="3"/>
  <c r="L5" i="3"/>
  <c r="K5" i="3"/>
  <c r="Q4" i="3"/>
  <c r="P4" i="3"/>
  <c r="O4" i="3"/>
  <c r="N4" i="3"/>
  <c r="M4" i="3"/>
  <c r="L4" i="3"/>
  <c r="K4" i="3"/>
  <c r="N32" i="3" l="1"/>
  <c r="M32" i="3"/>
  <c r="P32" i="3"/>
  <c r="Q32" i="3"/>
  <c r="O32" i="3"/>
  <c r="L32" i="3"/>
  <c r="K32" i="3"/>
  <c r="H16" i="3"/>
  <c r="P16" i="3" s="1"/>
  <c r="D14" i="3"/>
  <c r="L14" i="3" s="1"/>
  <c r="D17" i="3"/>
  <c r="L17" i="3" s="1"/>
  <c r="E17" i="3"/>
  <c r="M17" i="3" s="1"/>
  <c r="E14" i="3"/>
  <c r="M14" i="3" s="1"/>
  <c r="I15" i="3"/>
  <c r="Q15" i="3" s="1"/>
  <c r="I11" i="3"/>
  <c r="Q11" i="3" s="1"/>
  <c r="Q35" i="3"/>
  <c r="Q19" i="3"/>
  <c r="I12" i="3"/>
  <c r="Q12" i="3" s="1"/>
  <c r="I16" i="3"/>
  <c r="Q16" i="3" s="1"/>
  <c r="I14" i="3"/>
  <c r="Q14" i="3" s="1"/>
  <c r="H11" i="3"/>
  <c r="P11" i="3" s="1"/>
  <c r="H14" i="3"/>
  <c r="P14" i="3" s="1"/>
  <c r="H12" i="3"/>
  <c r="P12" i="3" s="1"/>
  <c r="H15" i="3"/>
  <c r="P15" i="3" s="1"/>
  <c r="H17" i="3"/>
  <c r="P17" i="3" s="1"/>
  <c r="G15" i="3"/>
  <c r="O15" i="3" s="1"/>
  <c r="G16" i="3"/>
  <c r="O16" i="3" s="1"/>
  <c r="G12" i="3"/>
  <c r="O12" i="3" s="1"/>
  <c r="G14" i="3"/>
  <c r="O14" i="3" s="1"/>
  <c r="G17" i="3"/>
  <c r="O17" i="3" s="1"/>
  <c r="G11" i="3"/>
  <c r="O11" i="3" s="1"/>
  <c r="G13" i="3"/>
  <c r="O13" i="3" s="1"/>
  <c r="N11" i="3"/>
  <c r="F14" i="3"/>
  <c r="N14" i="3" s="1"/>
  <c r="F13" i="3"/>
  <c r="N13" i="3" s="1"/>
  <c r="N35" i="3"/>
  <c r="F17" i="3"/>
  <c r="N17" i="3" s="1"/>
  <c r="F15" i="3"/>
  <c r="N15" i="3" s="1"/>
  <c r="E13" i="3"/>
  <c r="M13" i="3" s="1"/>
  <c r="L19" i="3"/>
  <c r="C13" i="3"/>
  <c r="K13" i="3" s="1"/>
  <c r="D12" i="3"/>
  <c r="L12" i="3" s="1"/>
  <c r="C11" i="3"/>
  <c r="K11" i="3" s="1"/>
  <c r="E12" i="3"/>
  <c r="M12" i="3" s="1"/>
  <c r="C15" i="3"/>
  <c r="K15" i="3" s="1"/>
  <c r="E16" i="3"/>
  <c r="M16" i="3" s="1"/>
  <c r="K35" i="3"/>
  <c r="D11" i="3"/>
  <c r="L11" i="3" s="1"/>
  <c r="F12" i="3"/>
  <c r="N12" i="3" s="1"/>
  <c r="H13" i="3"/>
  <c r="P13" i="3" s="1"/>
  <c r="D15" i="3"/>
  <c r="L15" i="3" s="1"/>
  <c r="L35" i="3"/>
  <c r="E11" i="3"/>
  <c r="M11" i="3" s="1"/>
  <c r="C14" i="3"/>
  <c r="K14" i="3" s="1"/>
  <c r="E15" i="3"/>
  <c r="M15" i="3" s="1"/>
  <c r="C17" i="3"/>
  <c r="K17" i="3" s="1"/>
  <c r="C12" i="3"/>
  <c r="K12" i="3" s="1"/>
  <c r="M20" i="3" l="1"/>
  <c r="M34" i="3" s="1"/>
  <c r="M36" i="3" s="1"/>
  <c r="L20" i="3"/>
  <c r="L34" i="3" s="1"/>
  <c r="L36" i="3" s="1"/>
  <c r="O20" i="3"/>
  <c r="O34" i="3" s="1"/>
  <c r="O36" i="3" s="1"/>
  <c r="K20" i="3"/>
  <c r="K34" i="3" s="1"/>
  <c r="K36" i="3" s="1"/>
  <c r="Q20" i="3"/>
  <c r="Q34" i="3" s="1"/>
  <c r="Q36" i="3" s="1"/>
  <c r="P20" i="3"/>
  <c r="P34" i="3" s="1"/>
  <c r="P36" i="3" s="1"/>
  <c r="N20" i="3"/>
  <c r="N34" i="3" s="1"/>
  <c r="N36" i="3" s="1"/>
  <c r="R35" i="3"/>
  <c r="R34" i="3" l="1"/>
  <c r="R36" i="3" s="1"/>
  <c r="H17" i="1" l="1"/>
  <c r="H16" i="1"/>
  <c r="H15" i="1"/>
  <c r="H14" i="1"/>
  <c r="H13" i="1"/>
  <c r="H12" i="1"/>
  <c r="C20" i="1" l="1"/>
  <c r="Q31" i="2" l="1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Q28" i="2"/>
  <c r="P28" i="2"/>
  <c r="O28" i="2"/>
  <c r="N28" i="2"/>
  <c r="M28" i="2"/>
  <c r="L28" i="2"/>
  <c r="K28" i="2"/>
  <c r="Q27" i="2"/>
  <c r="P27" i="2"/>
  <c r="O27" i="2"/>
  <c r="N27" i="2"/>
  <c r="M27" i="2"/>
  <c r="L27" i="2"/>
  <c r="K27" i="2"/>
  <c r="Q26" i="2"/>
  <c r="P26" i="2"/>
  <c r="O26" i="2"/>
  <c r="N26" i="2"/>
  <c r="M26" i="2"/>
  <c r="L26" i="2"/>
  <c r="K26" i="2"/>
  <c r="Q25" i="2"/>
  <c r="P25" i="2"/>
  <c r="O25" i="2"/>
  <c r="N25" i="2"/>
  <c r="M25" i="2"/>
  <c r="L25" i="2"/>
  <c r="K25" i="2"/>
  <c r="Q24" i="2"/>
  <c r="P24" i="2"/>
  <c r="O24" i="2"/>
  <c r="N24" i="2"/>
  <c r="M24" i="2"/>
  <c r="L24" i="2"/>
  <c r="K24" i="2"/>
  <c r="Q23" i="2"/>
  <c r="P23" i="2"/>
  <c r="O23" i="2"/>
  <c r="N23" i="2"/>
  <c r="M23" i="2"/>
  <c r="L23" i="2"/>
  <c r="I20" i="2"/>
  <c r="Q35" i="2" s="1"/>
  <c r="H20" i="2"/>
  <c r="P35" i="2" s="1"/>
  <c r="G20" i="2"/>
  <c r="G14" i="2" s="1"/>
  <c r="O14" i="2" s="1"/>
  <c r="F20" i="2"/>
  <c r="N35" i="2" s="1"/>
  <c r="E20" i="2"/>
  <c r="E14" i="2" s="1"/>
  <c r="M14" i="2" s="1"/>
  <c r="D20" i="2"/>
  <c r="D16" i="2" s="1"/>
  <c r="L16" i="2" s="1"/>
  <c r="C20" i="2"/>
  <c r="K35" i="2" s="1"/>
  <c r="I19" i="2"/>
  <c r="Q19" i="2" s="1"/>
  <c r="H19" i="2"/>
  <c r="P19" i="2" s="1"/>
  <c r="G19" i="2"/>
  <c r="O19" i="2" s="1"/>
  <c r="F19" i="2"/>
  <c r="N19" i="2" s="1"/>
  <c r="E19" i="2"/>
  <c r="M19" i="2" s="1"/>
  <c r="D19" i="2"/>
  <c r="L19" i="2" s="1"/>
  <c r="C19" i="2"/>
  <c r="K19" i="2" s="1"/>
  <c r="L18" i="2"/>
  <c r="K18" i="2"/>
  <c r="I18" i="2"/>
  <c r="Q18" i="2" s="1"/>
  <c r="H18" i="2"/>
  <c r="P18" i="2" s="1"/>
  <c r="G18" i="2"/>
  <c r="O18" i="2" s="1"/>
  <c r="F18" i="2"/>
  <c r="N18" i="2" s="1"/>
  <c r="E18" i="2"/>
  <c r="M18" i="2" s="1"/>
  <c r="H17" i="2"/>
  <c r="P17" i="2" s="1"/>
  <c r="G17" i="2"/>
  <c r="O17" i="2" s="1"/>
  <c r="F17" i="2"/>
  <c r="N17" i="2" s="1"/>
  <c r="E17" i="2"/>
  <c r="M17" i="2" s="1"/>
  <c r="D17" i="2"/>
  <c r="L17" i="2" s="1"/>
  <c r="C17" i="2"/>
  <c r="K17" i="2" s="1"/>
  <c r="H16" i="2"/>
  <c r="P16" i="2" s="1"/>
  <c r="F16" i="2"/>
  <c r="N16" i="2" s="1"/>
  <c r="E16" i="2"/>
  <c r="M16" i="2" s="1"/>
  <c r="C16" i="2"/>
  <c r="K16" i="2" s="1"/>
  <c r="H15" i="2"/>
  <c r="P15" i="2" s="1"/>
  <c r="F15" i="2"/>
  <c r="N15" i="2" s="1"/>
  <c r="C15" i="2"/>
  <c r="K15" i="2" s="1"/>
  <c r="H14" i="2"/>
  <c r="P14" i="2" s="1"/>
  <c r="F14" i="2"/>
  <c r="N14" i="2" s="1"/>
  <c r="C14" i="2"/>
  <c r="K14" i="2" s="1"/>
  <c r="I13" i="2"/>
  <c r="Q13" i="2" s="1"/>
  <c r="G13" i="2"/>
  <c r="O13" i="2" s="1"/>
  <c r="F13" i="2"/>
  <c r="N13" i="2" s="1"/>
  <c r="D13" i="2"/>
  <c r="L13" i="2" s="1"/>
  <c r="H12" i="2"/>
  <c r="P12" i="2" s="1"/>
  <c r="F12" i="2"/>
  <c r="N12" i="2" s="1"/>
  <c r="E12" i="2"/>
  <c r="M12" i="2" s="1"/>
  <c r="C12" i="2"/>
  <c r="K12" i="2" s="1"/>
  <c r="H11" i="2"/>
  <c r="P11" i="2" s="1"/>
  <c r="F11" i="2"/>
  <c r="N11" i="2" s="1"/>
  <c r="C11" i="2"/>
  <c r="K11" i="2" s="1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I12" i="2" l="1"/>
  <c r="Q12" i="2" s="1"/>
  <c r="I14" i="2"/>
  <c r="Q14" i="2" s="1"/>
  <c r="I17" i="2"/>
  <c r="Q17" i="2" s="1"/>
  <c r="I16" i="2"/>
  <c r="Q16" i="2" s="1"/>
  <c r="I11" i="2"/>
  <c r="Q11" i="2" s="1"/>
  <c r="Q20" i="2" s="1"/>
  <c r="H13" i="2"/>
  <c r="P13" i="2" s="1"/>
  <c r="I15" i="2"/>
  <c r="Q15" i="2" s="1"/>
  <c r="P20" i="2"/>
  <c r="N32" i="2"/>
  <c r="P32" i="2"/>
  <c r="O32" i="2"/>
  <c r="Q32" i="2"/>
  <c r="K32" i="2"/>
  <c r="L32" i="2"/>
  <c r="M32" i="2"/>
  <c r="P34" i="2"/>
  <c r="P36" i="2" s="1"/>
  <c r="N20" i="2"/>
  <c r="D11" i="2"/>
  <c r="L11" i="2" s="1"/>
  <c r="D15" i="2"/>
  <c r="L15" i="2" s="1"/>
  <c r="L35" i="2"/>
  <c r="E11" i="2"/>
  <c r="M11" i="2" s="1"/>
  <c r="G12" i="2"/>
  <c r="O12" i="2" s="1"/>
  <c r="E15" i="2"/>
  <c r="M15" i="2" s="1"/>
  <c r="G16" i="2"/>
  <c r="O16" i="2" s="1"/>
  <c r="M35" i="2"/>
  <c r="D14" i="2"/>
  <c r="L14" i="2" s="1"/>
  <c r="G11" i="2"/>
  <c r="O11" i="2" s="1"/>
  <c r="C13" i="2"/>
  <c r="K13" i="2" s="1"/>
  <c r="K20" i="2" s="1"/>
  <c r="G15" i="2"/>
  <c r="O15" i="2" s="1"/>
  <c r="O35" i="2"/>
  <c r="R35" i="2" s="1"/>
  <c r="E13" i="2"/>
  <c r="M13" i="2" s="1"/>
  <c r="D12" i="2"/>
  <c r="L12" i="2" s="1"/>
  <c r="D13" i="1"/>
  <c r="L13" i="1" s="1"/>
  <c r="M19" i="1"/>
  <c r="F13" i="1"/>
  <c r="N13" i="1" s="1"/>
  <c r="G13" i="1"/>
  <c r="O13" i="1" s="1"/>
  <c r="P13" i="1"/>
  <c r="I13" i="1"/>
  <c r="Q13" i="1" s="1"/>
  <c r="C13" i="1"/>
  <c r="K13" i="1" s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L23" i="1"/>
  <c r="M23" i="1"/>
  <c r="N23" i="1"/>
  <c r="O23" i="1"/>
  <c r="P23" i="1"/>
  <c r="Q23" i="1"/>
  <c r="K23" i="1"/>
  <c r="D17" i="1"/>
  <c r="L17" i="1" s="1"/>
  <c r="E17" i="1"/>
  <c r="M17" i="1" s="1"/>
  <c r="F14" i="1"/>
  <c r="N14" i="1" s="1"/>
  <c r="G14" i="1"/>
  <c r="O14" i="1" s="1"/>
  <c r="P15" i="1"/>
  <c r="I11" i="1"/>
  <c r="Q11" i="1" s="1"/>
  <c r="C14" i="1"/>
  <c r="K14" i="1" s="1"/>
  <c r="K19" i="1"/>
  <c r="Q18" i="1"/>
  <c r="P18" i="1"/>
  <c r="O18" i="1"/>
  <c r="N18" i="1"/>
  <c r="M18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8" i="1"/>
  <c r="K6" i="1"/>
  <c r="K7" i="1"/>
  <c r="K8" i="1"/>
  <c r="K9" i="1"/>
  <c r="K10" i="1"/>
  <c r="K18" i="1"/>
  <c r="K5" i="1"/>
  <c r="Q4" i="1"/>
  <c r="L4" i="1"/>
  <c r="M4" i="1"/>
  <c r="N4" i="1"/>
  <c r="O4" i="1"/>
  <c r="P4" i="1"/>
  <c r="K4" i="1"/>
  <c r="M20" i="2" l="1"/>
  <c r="O20" i="2"/>
  <c r="O34" i="2" s="1"/>
  <c r="O36" i="2" s="1"/>
  <c r="L20" i="2"/>
  <c r="N34" i="2"/>
  <c r="N36" i="2" s="1"/>
  <c r="K34" i="2"/>
  <c r="K36" i="2" s="1"/>
  <c r="L34" i="2"/>
  <c r="L36" i="2" s="1"/>
  <c r="Q34" i="2"/>
  <c r="Q36" i="2" s="1"/>
  <c r="M34" i="2"/>
  <c r="M36" i="2" s="1"/>
  <c r="K35" i="1"/>
  <c r="L35" i="1"/>
  <c r="C16" i="1"/>
  <c r="K16" i="1" s="1"/>
  <c r="Q19" i="1"/>
  <c r="L19" i="1"/>
  <c r="M35" i="1"/>
  <c r="N11" i="1"/>
  <c r="P19" i="1"/>
  <c r="E15" i="1"/>
  <c r="M15" i="1" s="1"/>
  <c r="O19" i="1"/>
  <c r="E14" i="1"/>
  <c r="M14" i="1" s="1"/>
  <c r="G15" i="1"/>
  <c r="O15" i="1" s="1"/>
  <c r="N19" i="1"/>
  <c r="K11" i="1"/>
  <c r="C12" i="1"/>
  <c r="K12" i="1" s="1"/>
  <c r="G16" i="1"/>
  <c r="O16" i="1" s="1"/>
  <c r="C15" i="1"/>
  <c r="K15" i="1" s="1"/>
  <c r="P12" i="1"/>
  <c r="I16" i="1"/>
  <c r="Q16" i="1" s="1"/>
  <c r="P11" i="1"/>
  <c r="C17" i="1"/>
  <c r="K17" i="1" s="1"/>
  <c r="P16" i="1"/>
  <c r="F15" i="1"/>
  <c r="N15" i="1" s="1"/>
  <c r="D14" i="1"/>
  <c r="L14" i="1" s="1"/>
  <c r="I12" i="1"/>
  <c r="Q12" i="1" s="1"/>
  <c r="O11" i="1"/>
  <c r="Q35" i="1"/>
  <c r="P17" i="1"/>
  <c r="F16" i="1"/>
  <c r="N16" i="1" s="1"/>
  <c r="D15" i="1"/>
  <c r="L15" i="1" s="1"/>
  <c r="G12" i="1"/>
  <c r="O12" i="1" s="1"/>
  <c r="M11" i="1"/>
  <c r="P35" i="1"/>
  <c r="G17" i="1"/>
  <c r="O17" i="1" s="1"/>
  <c r="E16" i="1"/>
  <c r="M16" i="1" s="1"/>
  <c r="I14" i="1"/>
  <c r="Q14" i="1" s="1"/>
  <c r="F12" i="1"/>
  <c r="N12" i="1" s="1"/>
  <c r="L11" i="1"/>
  <c r="I17" i="1"/>
  <c r="Q17" i="1" s="1"/>
  <c r="O35" i="1"/>
  <c r="F17" i="1"/>
  <c r="N17" i="1" s="1"/>
  <c r="D16" i="1"/>
  <c r="L16" i="1" s="1"/>
  <c r="P14" i="1"/>
  <c r="E12" i="1"/>
  <c r="M12" i="1" s="1"/>
  <c r="N35" i="1"/>
  <c r="I15" i="1"/>
  <c r="Q15" i="1" s="1"/>
  <c r="D12" i="1"/>
  <c r="L12" i="1" s="1"/>
  <c r="E13" i="1"/>
  <c r="M13" i="1" s="1"/>
  <c r="K32" i="1"/>
  <c r="O32" i="1"/>
  <c r="Q32" i="1"/>
  <c r="P32" i="1"/>
  <c r="N32" i="1"/>
  <c r="M32" i="1"/>
  <c r="L32" i="1"/>
  <c r="R34" i="2" l="1"/>
  <c r="R36" i="2" s="1"/>
  <c r="R35" i="1"/>
  <c r="L20" i="1"/>
  <c r="L34" i="1" s="1"/>
  <c r="L36" i="1" s="1"/>
  <c r="N20" i="1"/>
  <c r="N34" i="1" s="1"/>
  <c r="N36" i="1" s="1"/>
  <c r="O20" i="1"/>
  <c r="O34" i="1" s="1"/>
  <c r="O36" i="1" s="1"/>
  <c r="K20" i="1"/>
  <c r="K34" i="1" s="1"/>
  <c r="P20" i="1"/>
  <c r="P34" i="1" s="1"/>
  <c r="P36" i="1" s="1"/>
  <c r="Q20" i="1"/>
  <c r="Q34" i="1" s="1"/>
  <c r="Q36" i="1" s="1"/>
  <c r="M20" i="1"/>
  <c r="M34" i="1" s="1"/>
  <c r="M36" i="1" s="1"/>
  <c r="K36" i="1" l="1"/>
  <c r="R34" i="1"/>
  <c r="R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tc={6B66FD6F-3A01-46AB-A141-D82F8CD3619C}</author>
    <author>tc={9C72ADA0-7DC3-48FF-B239-D06F6220208D}</author>
    <author>tc={2D3CE965-4A02-4C55-978C-5078A09B0003}</author>
    <author>tc={B8E43C5D-6633-47B7-AB28-9B21DF045904}</author>
  </authors>
  <commentList>
    <comment ref="E5" authorId="0" shapeId="0" xr:uid="{6B66FD6F-3A01-46AB-A141-D82F8CD3619C}">
      <text>
        <t>[Threaded comment]
Your version of Excel allows you to read this threaded comment; however, any edits to it will get removed if the file is opened in a newer version of Excel. Learn more: https://go.microsoft.com/fwlink/?linkid=870924
Comment:
    CIP &amp; stop</t>
      </text>
    </comment>
    <comment ref="F11" authorId="1" shapeId="0" xr:uid="{9C72ADA0-7DC3-48FF-B239-D06F62202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 BH</t>
      </text>
    </comment>
    <comment ref="F24" authorId="2" shapeId="0" xr:uid="{2D3CE965-4A02-4C55-978C-5078A09B0003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CIP</t>
      </text>
    </comment>
    <comment ref="H26" authorId="3" shapeId="0" xr:uid="{B8E43C5D-6633-47B7-AB28-9B21DF04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CIP</t>
      </text>
    </comment>
  </commentList>
</comments>
</file>

<file path=xl/sharedStrings.xml><?xml version="1.0" encoding="utf-8"?>
<sst xmlns="http://schemas.openxmlformats.org/spreadsheetml/2006/main" count="249" uniqueCount="55">
  <si>
    <t>KPI</t>
  </si>
  <si>
    <t>L1</t>
  </si>
  <si>
    <t>L2</t>
  </si>
  <si>
    <t>L3</t>
  </si>
  <si>
    <t>L4</t>
  </si>
  <si>
    <t>L5</t>
  </si>
  <si>
    <t>L6</t>
  </si>
  <si>
    <t>hL Filtrered</t>
  </si>
  <si>
    <t>BH</t>
  </si>
  <si>
    <t>Electricity</t>
  </si>
  <si>
    <t>Electricity, KWH</t>
  </si>
  <si>
    <t>L1 CIP</t>
  </si>
  <si>
    <t>L21start-up</t>
  </si>
  <si>
    <t>Plan, hL</t>
  </si>
  <si>
    <t>hL Pack</t>
  </si>
  <si>
    <t>Total</t>
  </si>
  <si>
    <t>Brewery Electricity</t>
  </si>
  <si>
    <t>Cooling Plant</t>
  </si>
  <si>
    <t>Air</t>
  </si>
  <si>
    <t>CO2 Recovery</t>
  </si>
  <si>
    <t>Water Treatment</t>
  </si>
  <si>
    <t>WWTP</t>
  </si>
  <si>
    <t>Utility</t>
  </si>
  <si>
    <t>Other low cap</t>
  </si>
  <si>
    <t>L2 CIP/start-up</t>
  </si>
  <si>
    <t>L3 CIP/start-up</t>
  </si>
  <si>
    <t>L4 CIP/start-up</t>
  </si>
  <si>
    <t>L5 CIP/start-up</t>
  </si>
  <si>
    <t>L6 CIP/start-up</t>
  </si>
  <si>
    <t>BH CIP/start-up</t>
  </si>
  <si>
    <t>Filtration CIP</t>
  </si>
  <si>
    <t>CIP/  Others</t>
  </si>
  <si>
    <t>Electricity MTD</t>
  </si>
  <si>
    <t>Actual Elecrecity</t>
  </si>
  <si>
    <t>Heat</t>
  </si>
  <si>
    <t>Processing</t>
  </si>
  <si>
    <t>BH (HL/ BBT)</t>
  </si>
  <si>
    <t>Utility CIP</t>
  </si>
  <si>
    <t>WATER</t>
  </si>
  <si>
    <t>low cap</t>
  </si>
  <si>
    <t>Actual</t>
  </si>
  <si>
    <t xml:space="preserve">Heat brewery </t>
  </si>
  <si>
    <t xml:space="preserve">Water brewery </t>
  </si>
  <si>
    <t>L1 CIP (HL)</t>
  </si>
  <si>
    <t>L2 CIP</t>
  </si>
  <si>
    <t>L1 start-up</t>
  </si>
  <si>
    <t>L1 start up/ showcase  (HL)</t>
  </si>
  <si>
    <t>L2 start-up/ show case</t>
  </si>
  <si>
    <t>L3 CIP</t>
  </si>
  <si>
    <t>L3 start up</t>
  </si>
  <si>
    <t>L4 CIP</t>
  </si>
  <si>
    <t>L5 CIP</t>
  </si>
  <si>
    <t>L6 CIP</t>
  </si>
  <si>
    <t>BH CIP</t>
  </si>
  <si>
    <t>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</si>
</sst>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2" fillId="0" borderId="0" xfId="0" applyFont="1"/>
    <xf numFmtId="43" fontId="0" fillId="0" borderId="0" xfId="1" applyFont="1"/>
    <xf numFmtId="2" fontId="0" fillId="0" borderId="0" xfId="0" applyNumberFormat="1"/>
    <xf numFmtId="43" fontId="0" fillId="0" borderId="0" xfId="0" applyNumberFormat="1"/>
    <xf numFmtId="16" fontId="0" fillId="0" borderId="1" xfId="0" applyNumberFormat="1" applyBorder="1"/>
    <xf numFmtId="43" fontId="0" fillId="0" borderId="1" xfId="1" applyFont="1" applyBorder="1"/>
    <xf numFmtId="43" fontId="2" fillId="0" borderId="1" xfId="1" applyFont="1" applyBorder="1"/>
    <xf numFmtId="43" fontId="0" fillId="0" borderId="1" xfId="0" applyNumberFormat="1" applyBorder="1"/>
    <xf numFmtId="2" fontId="0" fillId="0" borderId="1" xfId="0" applyNumberFormat="1" applyBorder="1"/>
    <xf numFmtId="2" fontId="2" fillId="2" borderId="1" xfId="0" applyNumberFormat="1" applyFont="1" applyFill="1" applyBorder="1"/>
    <xf numFmtId="0" fontId="0" fillId="0" borderId="1" xfId="0" applyBorder="1"/>
    <xf numFmtId="0" fontId="0" fillId="2" borderId="1" xfId="0" applyFill="1" applyBorder="1"/>
    <xf numFmtId="2" fontId="0" fillId="3" borderId="1" xfId="0" applyNumberFormat="1" applyFill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0" xfId="0" applyFont="1" applyFill="1"/>
    <xf numFmtId="2" fontId="0" fillId="2" borderId="1" xfId="0" applyNumberFormat="1" applyFill="1" applyBorder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ung Do Van" id="{4C526CD2-141D-47BB-B26C-C92CDE144C40}" userId="S::Dung.V.Do@carlsberg.asia::408a76aa-2a9b-4359-8bb1-1580447bf2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0-07-16T06:58:38.98" personId="{4C526CD2-141D-47BB-B26C-C92CDE144C40}" id="{6B66FD6F-3A01-46AB-A141-D82F8CD3619C}">
    <text>CIP &amp; stop</text>
  </threadedComment>
  <threadedComment ref="F11" dT="2020-07-16T07:17:34.03" personId="{4C526CD2-141D-47BB-B26C-C92CDE144C40}" id="{9C72ADA0-7DC3-48FF-B239-D06F6220208D}">
    <text>Stop BH</text>
  </threadedComment>
  <threadedComment ref="F24" dT="2020-07-16T06:59:16.79" personId="{4C526CD2-141D-47BB-B26C-C92CDE144C40}" id="{2D3CE965-4A02-4C55-978C-5078A09B0003}">
    <text>Hot CIP</text>
  </threadedComment>
  <threadedComment ref="H26" dT="2020-07-16T07:00:56.09" personId="{4C526CD2-141D-47BB-B26C-C92CDE144C40}" id="{B8E43C5D-6633-47B7-AB28-9B21DF045904}">
    <text>Full CIP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11CD-3684-424E-8937-3CCB618B58B9}">
  <dimension ref="A2:R108"/>
  <sheetViews>
    <sheetView tabSelected="1" topLeftCell="B22" workbookViewId="0">
      <selection activeCell="Q110" sqref="Q110"/>
    </sheetView>
  </sheetViews>
  <sheetFormatPr defaultRowHeight="14.4" x14ac:dyDescent="0.3"/>
  <cols>
    <col min="1" max="1" width="25.109375" customWidth="1"/>
    <col min="2" max="2" width="8.88671875" customWidth="1"/>
    <col min="3" max="3" width="12.6640625" customWidth="1"/>
    <col min="4" max="4" width="10.88671875" customWidth="1"/>
    <col min="5" max="5" width="11.33203125" customWidth="1"/>
    <col min="6" max="6" width="13.5546875" customWidth="1"/>
    <col min="7" max="7" width="11.88671875" customWidth="1"/>
    <col min="8" max="9" width="10.109375" customWidth="1"/>
    <col min="10" max="10" width="8.88671875" customWidth="1"/>
    <col min="11" max="17" width="13" customWidth="1"/>
    <col min="18" max="18" width="13.21875" customWidth="1"/>
  </cols>
  <sheetData>
    <row r="2" spans="1:17" x14ac:dyDescent="0.3">
      <c r="A2" s="2" t="s">
        <v>9</v>
      </c>
    </row>
    <row r="3" spans="1:17" x14ac:dyDescent="0.3">
      <c r="C3" s="24" t="s">
        <v>13</v>
      </c>
      <c r="D3" s="24"/>
      <c r="E3" s="24"/>
      <c r="F3" s="24"/>
      <c r="G3" s="24"/>
      <c r="H3" s="24"/>
      <c r="I3" s="24"/>
      <c r="K3" s="25" t="s">
        <v>10</v>
      </c>
      <c r="L3" s="25"/>
      <c r="M3" s="25"/>
      <c r="N3" s="25"/>
      <c r="O3" s="25"/>
      <c r="P3" s="25"/>
      <c r="Q3" s="25"/>
    </row>
    <row r="4" spans="1:17" x14ac:dyDescent="0.3">
      <c r="A4" s="12"/>
      <c r="B4" s="12" t="s">
        <v>0</v>
      </c>
      <c r="C4" s="6">
        <v>44025</v>
      </c>
      <c r="D4" s="6">
        <v>44026</v>
      </c>
      <c r="E4" s="6">
        <v>44027</v>
      </c>
      <c r="F4" s="6">
        <v>44028</v>
      </c>
      <c r="G4" s="6">
        <v>44029</v>
      </c>
      <c r="H4" s="6">
        <v>44030</v>
      </c>
      <c r="I4" s="6">
        <v>44031</v>
      </c>
      <c r="K4" s="6">
        <f>C4</f>
        <v>44025</v>
      </c>
      <c r="L4" s="6">
        <f t="shared" ref="L4:Q4" si="0">D4</f>
        <v>44026</v>
      </c>
      <c r="M4" s="6">
        <f t="shared" si="0"/>
        <v>44027</v>
      </c>
      <c r="N4" s="6">
        <f t="shared" si="0"/>
        <v>44028</v>
      </c>
      <c r="O4" s="6">
        <f t="shared" si="0"/>
        <v>44029</v>
      </c>
      <c r="P4" s="6">
        <f t="shared" si="0"/>
        <v>44030</v>
      </c>
      <c r="Q4" s="6">
        <f t="shared" si="0"/>
        <v>44031</v>
      </c>
    </row>
    <row r="5" spans="1:17" x14ac:dyDescent="0.3">
      <c r="A5" s="12" t="s">
        <v>1</v>
      </c>
      <c r="B5" s="15">
        <v>2</v>
      </c>
      <c r="C5" s="7">
        <v>2835</v>
      </c>
      <c r="D5" s="7">
        <v>2835</v>
      </c>
      <c r="E5" s="7">
        <v>2205</v>
      </c>
      <c r="F5" s="7">
        <v>0</v>
      </c>
      <c r="G5" s="7">
        <v>0</v>
      </c>
      <c r="H5" s="7">
        <v>0</v>
      </c>
      <c r="I5" s="7">
        <v>0</v>
      </c>
      <c r="K5" s="7">
        <f>C5*$B5</f>
        <v>5670</v>
      </c>
      <c r="L5" s="7">
        <f t="shared" ref="L5:Q19" si="1">D5*$B5</f>
        <v>5670</v>
      </c>
      <c r="M5" s="7">
        <f t="shared" si="1"/>
        <v>4410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7" x14ac:dyDescent="0.3">
      <c r="A6" s="12" t="s">
        <v>2</v>
      </c>
      <c r="B6" s="15">
        <v>2.2000000000000002</v>
      </c>
      <c r="C6" s="7">
        <v>989.99999999999989</v>
      </c>
      <c r="D6" s="7">
        <v>0</v>
      </c>
      <c r="E6" s="7">
        <v>0</v>
      </c>
      <c r="F6" s="7">
        <v>2610</v>
      </c>
      <c r="G6" s="7">
        <v>3105</v>
      </c>
      <c r="H6" s="7">
        <v>3105</v>
      </c>
      <c r="I6" s="7">
        <v>3105</v>
      </c>
      <c r="K6" s="7">
        <f>C6*$B6</f>
        <v>2178</v>
      </c>
      <c r="L6" s="7">
        <f t="shared" si="1"/>
        <v>0</v>
      </c>
      <c r="M6" s="7">
        <f t="shared" si="1"/>
        <v>0</v>
      </c>
      <c r="N6" s="7">
        <f t="shared" si="1"/>
        <v>5742.0000000000009</v>
      </c>
      <c r="O6" s="7">
        <f t="shared" si="1"/>
        <v>6831.0000000000009</v>
      </c>
      <c r="P6" s="7">
        <f t="shared" si="1"/>
        <v>6831.0000000000009</v>
      </c>
      <c r="Q6" s="7">
        <f t="shared" si="1"/>
        <v>6831.0000000000009</v>
      </c>
    </row>
    <row r="7" spans="1:17" x14ac:dyDescent="0.3">
      <c r="A7" s="12" t="s">
        <v>3</v>
      </c>
      <c r="B7" s="15">
        <v>1.2</v>
      </c>
      <c r="C7" s="7">
        <v>3088.7999999999997</v>
      </c>
      <c r="D7" s="7">
        <v>3088.7999999999997</v>
      </c>
      <c r="E7" s="7">
        <v>3088.7999999999997</v>
      </c>
      <c r="F7" s="7">
        <v>3088.7999999999997</v>
      </c>
      <c r="G7" s="7">
        <v>3088.7999999999997</v>
      </c>
      <c r="H7" s="7">
        <v>475.19999999999993</v>
      </c>
      <c r="I7" s="12">
        <v>0</v>
      </c>
      <c r="K7" s="7">
        <f t="shared" ref="K7:K19" si="2">C7*$B7</f>
        <v>3706.5599999999995</v>
      </c>
      <c r="L7" s="7">
        <f t="shared" si="1"/>
        <v>3706.5599999999995</v>
      </c>
      <c r="M7" s="7">
        <f t="shared" si="1"/>
        <v>3706.5599999999995</v>
      </c>
      <c r="N7" s="7">
        <f t="shared" si="1"/>
        <v>3706.5599999999995</v>
      </c>
      <c r="O7" s="7">
        <f t="shared" si="1"/>
        <v>3706.5599999999995</v>
      </c>
      <c r="P7" s="7">
        <f t="shared" si="1"/>
        <v>570.2399999999999</v>
      </c>
      <c r="Q7" s="7">
        <f t="shared" si="1"/>
        <v>0</v>
      </c>
    </row>
    <row r="8" spans="1:17" x14ac:dyDescent="0.3">
      <c r="A8" s="12" t="s">
        <v>4</v>
      </c>
      <c r="B8" s="15">
        <v>1.01</v>
      </c>
      <c r="C8" s="7">
        <v>4118</v>
      </c>
      <c r="D8" s="7">
        <v>4157.9999999999991</v>
      </c>
      <c r="E8" s="7">
        <v>4157.9999999999991</v>
      </c>
      <c r="F8" s="7">
        <v>4039</v>
      </c>
      <c r="G8" s="7">
        <v>2381</v>
      </c>
      <c r="H8" s="7">
        <v>3600</v>
      </c>
      <c r="I8" s="7">
        <v>4047</v>
      </c>
      <c r="K8" s="7">
        <f t="shared" si="2"/>
        <v>4159.18</v>
      </c>
      <c r="L8" s="7">
        <f t="shared" si="1"/>
        <v>4199.579999999999</v>
      </c>
      <c r="M8" s="7">
        <f t="shared" si="1"/>
        <v>4199.579999999999</v>
      </c>
      <c r="N8" s="7">
        <f t="shared" si="1"/>
        <v>4079.39</v>
      </c>
      <c r="O8" s="7">
        <f t="shared" si="1"/>
        <v>2404.81</v>
      </c>
      <c r="P8" s="7">
        <f t="shared" si="1"/>
        <v>3636</v>
      </c>
      <c r="Q8" s="7">
        <f t="shared" si="1"/>
        <v>4087.4700000000003</v>
      </c>
    </row>
    <row r="9" spans="1:17" x14ac:dyDescent="0.3">
      <c r="A9" s="12" t="s">
        <v>5</v>
      </c>
      <c r="B9" s="15">
        <v>5.29</v>
      </c>
      <c r="C9" s="7">
        <v>0</v>
      </c>
      <c r="D9" s="7">
        <v>0</v>
      </c>
      <c r="E9" s="7">
        <v>0</v>
      </c>
      <c r="F9" s="7">
        <v>506.87999999999994</v>
      </c>
      <c r="G9" s="7">
        <v>760.31999999999994</v>
      </c>
      <c r="H9" s="7">
        <v>760.31999999999994</v>
      </c>
      <c r="I9" s="7">
        <v>127</v>
      </c>
      <c r="K9" s="7">
        <f t="shared" si="2"/>
        <v>0</v>
      </c>
      <c r="L9" s="7">
        <f t="shared" si="1"/>
        <v>0</v>
      </c>
      <c r="M9" s="7">
        <f t="shared" si="1"/>
        <v>0</v>
      </c>
      <c r="N9" s="7">
        <f t="shared" si="1"/>
        <v>2681.3951999999995</v>
      </c>
      <c r="O9" s="7">
        <f t="shared" si="1"/>
        <v>4022.0927999999999</v>
      </c>
      <c r="P9" s="7">
        <f t="shared" si="1"/>
        <v>4022.0927999999999</v>
      </c>
      <c r="Q9" s="7">
        <f t="shared" si="1"/>
        <v>671.83</v>
      </c>
    </row>
    <row r="10" spans="1:17" x14ac:dyDescent="0.3">
      <c r="A10" s="12" t="s">
        <v>6</v>
      </c>
      <c r="B10" s="15">
        <v>1</v>
      </c>
      <c r="C10" s="7">
        <v>54</v>
      </c>
      <c r="D10" s="7">
        <v>98</v>
      </c>
      <c r="E10" s="7">
        <v>112</v>
      </c>
      <c r="F10" s="7">
        <v>114</v>
      </c>
      <c r="G10" s="7">
        <v>114</v>
      </c>
      <c r="H10" s="7">
        <v>114</v>
      </c>
      <c r="I10" s="7">
        <v>114</v>
      </c>
      <c r="K10" s="7">
        <f t="shared" si="2"/>
        <v>54</v>
      </c>
      <c r="L10" s="7">
        <f t="shared" si="1"/>
        <v>98</v>
      </c>
      <c r="M10" s="7">
        <f t="shared" si="1"/>
        <v>112</v>
      </c>
      <c r="N10" s="7">
        <f t="shared" si="1"/>
        <v>114</v>
      </c>
      <c r="O10" s="7">
        <f t="shared" si="1"/>
        <v>114</v>
      </c>
      <c r="P10" s="7">
        <f t="shared" si="1"/>
        <v>114</v>
      </c>
      <c r="Q10" s="7">
        <f t="shared" si="1"/>
        <v>114</v>
      </c>
    </row>
    <row r="11" spans="1:17" x14ac:dyDescent="0.3">
      <c r="A11" s="12" t="s">
        <v>17</v>
      </c>
      <c r="B11" s="15">
        <v>1.7</v>
      </c>
      <c r="C11" s="7">
        <f>C20</f>
        <v>11085.8</v>
      </c>
      <c r="D11" s="7">
        <f t="shared" ref="D11:I11" si="3">D20</f>
        <v>10179.799999999999</v>
      </c>
      <c r="E11" s="7">
        <f t="shared" si="3"/>
        <v>9563.7999999999993</v>
      </c>
      <c r="F11" s="7">
        <v>7000</v>
      </c>
      <c r="G11" s="7">
        <f t="shared" si="3"/>
        <v>9449.119999999999</v>
      </c>
      <c r="H11" s="7">
        <f t="shared" si="3"/>
        <v>8054.5199999999995</v>
      </c>
      <c r="I11" s="7">
        <f t="shared" si="3"/>
        <v>7393</v>
      </c>
      <c r="K11" s="7">
        <f t="shared" si="2"/>
        <v>18845.859999999997</v>
      </c>
      <c r="L11" s="7">
        <f t="shared" si="1"/>
        <v>17305.66</v>
      </c>
      <c r="M11" s="7">
        <f t="shared" si="1"/>
        <v>16258.46</v>
      </c>
      <c r="N11" s="7">
        <f t="shared" si="1"/>
        <v>11900</v>
      </c>
      <c r="O11" s="7">
        <f t="shared" si="1"/>
        <v>16063.503999999997</v>
      </c>
      <c r="P11" s="7">
        <f t="shared" si="1"/>
        <v>13692.683999999999</v>
      </c>
      <c r="Q11" s="7">
        <f t="shared" si="1"/>
        <v>12568.1</v>
      </c>
    </row>
    <row r="12" spans="1:17" x14ac:dyDescent="0.3">
      <c r="A12" s="12" t="s">
        <v>18</v>
      </c>
      <c r="B12" s="15">
        <v>0.65</v>
      </c>
      <c r="C12" s="7">
        <f>C20</f>
        <v>11085.8</v>
      </c>
      <c r="D12" s="7">
        <f t="shared" ref="D12:I12" si="4">D20</f>
        <v>10179.799999999999</v>
      </c>
      <c r="E12" s="7">
        <f t="shared" si="4"/>
        <v>9563.7999999999993</v>
      </c>
      <c r="F12" s="7">
        <f t="shared" si="4"/>
        <v>10358.679999999998</v>
      </c>
      <c r="G12" s="7">
        <f t="shared" si="4"/>
        <v>9449.119999999999</v>
      </c>
      <c r="H12" s="7">
        <f t="shared" si="4"/>
        <v>8054.5199999999995</v>
      </c>
      <c r="I12" s="7">
        <f t="shared" si="4"/>
        <v>7393</v>
      </c>
      <c r="K12" s="7">
        <f t="shared" si="2"/>
        <v>7205.7699999999995</v>
      </c>
      <c r="L12" s="7">
        <f t="shared" si="1"/>
        <v>6616.87</v>
      </c>
      <c r="M12" s="7">
        <f t="shared" si="1"/>
        <v>6216.4699999999993</v>
      </c>
      <c r="N12" s="7">
        <f t="shared" si="1"/>
        <v>6733.1419999999989</v>
      </c>
      <c r="O12" s="7">
        <f t="shared" si="1"/>
        <v>6141.9279999999999</v>
      </c>
      <c r="P12" s="7">
        <f t="shared" si="1"/>
        <v>5235.4380000000001</v>
      </c>
      <c r="Q12" s="7">
        <f t="shared" si="1"/>
        <v>4805.45</v>
      </c>
    </row>
    <row r="13" spans="1:17" x14ac:dyDescent="0.3">
      <c r="A13" s="12" t="s">
        <v>19</v>
      </c>
      <c r="B13" s="15">
        <v>0.6</v>
      </c>
      <c r="C13" s="7">
        <f>C19</f>
        <v>11307.516</v>
      </c>
      <c r="D13" s="7">
        <f t="shared" ref="D13:I14" si="5">D19</f>
        <v>10383.395999999999</v>
      </c>
      <c r="E13" s="7">
        <f t="shared" si="5"/>
        <v>9755.0759999999991</v>
      </c>
      <c r="F13" s="7">
        <f t="shared" si="5"/>
        <v>10565.853599999999</v>
      </c>
      <c r="G13" s="7">
        <f t="shared" si="5"/>
        <v>9638.1023999999998</v>
      </c>
      <c r="H13" s="7">
        <f t="shared" si="5"/>
        <v>8215.6103999999996</v>
      </c>
      <c r="I13" s="7">
        <f t="shared" si="5"/>
        <v>7540.8600000000006</v>
      </c>
      <c r="K13" s="7">
        <f t="shared" si="2"/>
        <v>6784.5095999999994</v>
      </c>
      <c r="L13" s="7">
        <f t="shared" si="1"/>
        <v>6230.0375999999987</v>
      </c>
      <c r="M13" s="7">
        <f t="shared" si="1"/>
        <v>5853.0455999999995</v>
      </c>
      <c r="N13" s="7">
        <f t="shared" si="1"/>
        <v>6339.5121599999993</v>
      </c>
      <c r="O13" s="7">
        <f t="shared" si="1"/>
        <v>5782.8614399999997</v>
      </c>
      <c r="P13" s="7">
        <f t="shared" si="1"/>
        <v>4929.3662399999994</v>
      </c>
      <c r="Q13" s="7">
        <f t="shared" si="1"/>
        <v>4524.5160000000005</v>
      </c>
    </row>
    <row r="14" spans="1:17" x14ac:dyDescent="0.3">
      <c r="A14" s="12" t="s">
        <v>20</v>
      </c>
      <c r="B14" s="15">
        <v>0.15</v>
      </c>
      <c r="C14" s="7">
        <f>C20</f>
        <v>11085.8</v>
      </c>
      <c r="D14" s="7">
        <f t="shared" si="5"/>
        <v>10179.799999999999</v>
      </c>
      <c r="E14" s="7">
        <f t="shared" si="5"/>
        <v>9563.7999999999993</v>
      </c>
      <c r="F14" s="7">
        <f t="shared" si="5"/>
        <v>10358.679999999998</v>
      </c>
      <c r="G14" s="7">
        <f t="shared" si="5"/>
        <v>9449.119999999999</v>
      </c>
      <c r="H14" s="7">
        <f t="shared" si="5"/>
        <v>8054.5199999999995</v>
      </c>
      <c r="I14" s="7">
        <f t="shared" si="5"/>
        <v>7393</v>
      </c>
      <c r="K14" s="7">
        <f t="shared" si="2"/>
        <v>1662.87</v>
      </c>
      <c r="L14" s="7">
        <f t="shared" si="1"/>
        <v>1526.9699999999998</v>
      </c>
      <c r="M14" s="7">
        <f t="shared" si="1"/>
        <v>1434.57</v>
      </c>
      <c r="N14" s="7">
        <f t="shared" si="1"/>
        <v>1553.8019999999997</v>
      </c>
      <c r="O14" s="7">
        <f t="shared" si="1"/>
        <v>1417.3679999999997</v>
      </c>
      <c r="P14" s="7">
        <f t="shared" si="1"/>
        <v>1208.1779999999999</v>
      </c>
      <c r="Q14" s="7">
        <f t="shared" si="1"/>
        <v>1108.95</v>
      </c>
    </row>
    <row r="15" spans="1:17" x14ac:dyDescent="0.3">
      <c r="A15" s="12" t="s">
        <v>21</v>
      </c>
      <c r="B15" s="15">
        <v>0.27</v>
      </c>
      <c r="C15" s="7">
        <f>C20</f>
        <v>11085.8</v>
      </c>
      <c r="D15" s="7">
        <f t="shared" ref="D15:I15" si="6">D20</f>
        <v>10179.799999999999</v>
      </c>
      <c r="E15" s="7">
        <f t="shared" si="6"/>
        <v>9563.7999999999993</v>
      </c>
      <c r="F15" s="7">
        <f t="shared" si="6"/>
        <v>10358.679999999998</v>
      </c>
      <c r="G15" s="7">
        <f t="shared" si="6"/>
        <v>9449.119999999999</v>
      </c>
      <c r="H15" s="7">
        <f t="shared" si="6"/>
        <v>8054.5199999999995</v>
      </c>
      <c r="I15" s="7">
        <f t="shared" si="6"/>
        <v>7393</v>
      </c>
      <c r="K15" s="7">
        <f t="shared" si="2"/>
        <v>2993.1660000000002</v>
      </c>
      <c r="L15" s="7">
        <f t="shared" si="1"/>
        <v>2748.5459999999998</v>
      </c>
      <c r="M15" s="7">
        <f t="shared" si="1"/>
        <v>2582.2260000000001</v>
      </c>
      <c r="N15" s="7">
        <f t="shared" si="1"/>
        <v>2796.8435999999997</v>
      </c>
      <c r="O15" s="7">
        <f t="shared" si="1"/>
        <v>2551.2624000000001</v>
      </c>
      <c r="P15" s="7">
        <f t="shared" si="1"/>
        <v>2174.7204000000002</v>
      </c>
      <c r="Q15" s="7">
        <f t="shared" si="1"/>
        <v>1996.1100000000001</v>
      </c>
    </row>
    <row r="16" spans="1:17" x14ac:dyDescent="0.3">
      <c r="A16" s="12" t="s">
        <v>22</v>
      </c>
      <c r="B16" s="15">
        <v>0.3</v>
      </c>
      <c r="C16" s="7">
        <f>C20</f>
        <v>11085.8</v>
      </c>
      <c r="D16" s="7">
        <f t="shared" ref="D16:I16" si="7">D20</f>
        <v>10179.799999999999</v>
      </c>
      <c r="E16" s="7">
        <f t="shared" si="7"/>
        <v>9563.7999999999993</v>
      </c>
      <c r="F16" s="7">
        <f t="shared" si="7"/>
        <v>10358.679999999998</v>
      </c>
      <c r="G16" s="7">
        <f t="shared" si="7"/>
        <v>9449.119999999999</v>
      </c>
      <c r="H16" s="7">
        <f t="shared" si="7"/>
        <v>8054.5199999999995</v>
      </c>
      <c r="I16" s="7">
        <f t="shared" si="7"/>
        <v>7393</v>
      </c>
      <c r="K16" s="7">
        <f t="shared" si="2"/>
        <v>3325.74</v>
      </c>
      <c r="L16" s="7">
        <f t="shared" si="1"/>
        <v>3053.9399999999996</v>
      </c>
      <c r="M16" s="7">
        <f t="shared" si="1"/>
        <v>2869.14</v>
      </c>
      <c r="N16" s="7">
        <f t="shared" si="1"/>
        <v>3107.6039999999994</v>
      </c>
      <c r="O16" s="7">
        <f t="shared" si="1"/>
        <v>2834.7359999999994</v>
      </c>
      <c r="P16" s="7">
        <f t="shared" si="1"/>
        <v>2416.3559999999998</v>
      </c>
      <c r="Q16" s="7">
        <f t="shared" si="1"/>
        <v>2217.9</v>
      </c>
    </row>
    <row r="17" spans="1:17" x14ac:dyDescent="0.3">
      <c r="A17" s="12" t="s">
        <v>23</v>
      </c>
      <c r="B17" s="15">
        <v>0.1</v>
      </c>
      <c r="C17" s="7">
        <f>C20</f>
        <v>11085.8</v>
      </c>
      <c r="D17" s="7">
        <f t="shared" ref="D17:I17" si="8">D20</f>
        <v>10179.799999999999</v>
      </c>
      <c r="E17" s="7">
        <f t="shared" si="8"/>
        <v>9563.7999999999993</v>
      </c>
      <c r="F17" s="7">
        <f t="shared" si="8"/>
        <v>10358.679999999998</v>
      </c>
      <c r="G17" s="7">
        <f t="shared" si="8"/>
        <v>9449.119999999999</v>
      </c>
      <c r="H17" s="7">
        <f t="shared" si="8"/>
        <v>8054.5199999999995</v>
      </c>
      <c r="I17" s="7">
        <f t="shared" si="8"/>
        <v>7393</v>
      </c>
      <c r="K17" s="7">
        <f t="shared" si="2"/>
        <v>1108.58</v>
      </c>
      <c r="L17" s="7">
        <f t="shared" si="1"/>
        <v>1017.98</v>
      </c>
      <c r="M17" s="7">
        <f t="shared" si="1"/>
        <v>956.38</v>
      </c>
      <c r="N17" s="7">
        <f t="shared" si="1"/>
        <v>1035.8679999999999</v>
      </c>
      <c r="O17" s="7">
        <f t="shared" si="1"/>
        <v>944.91199999999992</v>
      </c>
      <c r="P17" s="7">
        <f t="shared" si="1"/>
        <v>805.452</v>
      </c>
      <c r="Q17" s="7">
        <f t="shared" si="1"/>
        <v>739.30000000000007</v>
      </c>
    </row>
    <row r="18" spans="1:17" x14ac:dyDescent="0.3">
      <c r="A18" s="12" t="s">
        <v>8</v>
      </c>
      <c r="B18" s="15">
        <v>0.45</v>
      </c>
      <c r="C18" s="7">
        <f>C20</f>
        <v>11085.8</v>
      </c>
      <c r="D18" s="7">
        <f>D20</f>
        <v>10179.799999999999</v>
      </c>
      <c r="E18" s="7">
        <f>E20</f>
        <v>9563.7999999999993</v>
      </c>
      <c r="F18" s="7">
        <v>7000</v>
      </c>
      <c r="G18" s="7">
        <f>G20</f>
        <v>9449.119999999999</v>
      </c>
      <c r="H18" s="7">
        <f>H20</f>
        <v>8054.5199999999995</v>
      </c>
      <c r="I18" s="7">
        <f>I20</f>
        <v>7393</v>
      </c>
      <c r="K18" s="7">
        <f t="shared" si="2"/>
        <v>4988.6099999999997</v>
      </c>
      <c r="L18" s="7">
        <f t="shared" si="1"/>
        <v>4580.91</v>
      </c>
      <c r="M18" s="7">
        <f>E18*$B18</f>
        <v>4303.71</v>
      </c>
      <c r="N18" s="7">
        <f>F18*$B18</f>
        <v>3150</v>
      </c>
      <c r="O18" s="7">
        <f>G18*$B18</f>
        <v>4252.1039999999994</v>
      </c>
      <c r="P18" s="7">
        <f t="shared" si="1"/>
        <v>3624.5339999999997</v>
      </c>
      <c r="Q18" s="7">
        <f t="shared" si="1"/>
        <v>3326.85</v>
      </c>
    </row>
    <row r="19" spans="1:17" x14ac:dyDescent="0.3">
      <c r="A19" s="12" t="s">
        <v>7</v>
      </c>
      <c r="B19" s="15">
        <v>0.2</v>
      </c>
      <c r="C19" s="7">
        <f>SUM(C5:C10)*1.02</f>
        <v>11307.516</v>
      </c>
      <c r="D19" s="7">
        <f t="shared" ref="D19:I19" si="9">SUM(D5:D10)*1.02</f>
        <v>10383.395999999999</v>
      </c>
      <c r="E19" s="7">
        <f t="shared" si="9"/>
        <v>9755.0759999999991</v>
      </c>
      <c r="F19" s="7">
        <f t="shared" si="9"/>
        <v>10565.853599999999</v>
      </c>
      <c r="G19" s="7">
        <f t="shared" si="9"/>
        <v>9638.1023999999998</v>
      </c>
      <c r="H19" s="7">
        <f t="shared" si="9"/>
        <v>8215.6103999999996</v>
      </c>
      <c r="I19" s="7">
        <f t="shared" si="9"/>
        <v>7540.8600000000006</v>
      </c>
      <c r="K19" s="7">
        <f t="shared" si="2"/>
        <v>2261.5032000000001</v>
      </c>
      <c r="L19" s="7">
        <f t="shared" si="1"/>
        <v>2076.6792</v>
      </c>
      <c r="M19" s="7">
        <f t="shared" si="1"/>
        <v>1951.0151999999998</v>
      </c>
      <c r="N19" s="7">
        <f t="shared" si="1"/>
        <v>2113.1707199999996</v>
      </c>
      <c r="O19" s="7">
        <f t="shared" si="1"/>
        <v>1927.62048</v>
      </c>
      <c r="P19" s="7">
        <f t="shared" si="1"/>
        <v>1643.1220800000001</v>
      </c>
      <c r="Q19" s="7">
        <f t="shared" si="1"/>
        <v>1508.1720000000003</v>
      </c>
    </row>
    <row r="20" spans="1:17" x14ac:dyDescent="0.3">
      <c r="A20" s="12" t="s">
        <v>14</v>
      </c>
      <c r="B20" s="15"/>
      <c r="C20" s="7">
        <f>SUM(C5:C10)</f>
        <v>11085.8</v>
      </c>
      <c r="D20" s="7">
        <f t="shared" ref="D20:I20" si="10">SUM(D5:D10)</f>
        <v>10179.799999999999</v>
      </c>
      <c r="E20" s="7">
        <f t="shared" si="10"/>
        <v>9563.7999999999993</v>
      </c>
      <c r="F20" s="7">
        <f t="shared" si="10"/>
        <v>10358.679999999998</v>
      </c>
      <c r="G20" s="7">
        <f t="shared" si="10"/>
        <v>9449.119999999999</v>
      </c>
      <c r="H20" s="7">
        <f t="shared" si="10"/>
        <v>8054.5199999999995</v>
      </c>
      <c r="I20" s="7">
        <f t="shared" si="10"/>
        <v>7393</v>
      </c>
      <c r="K20" s="8">
        <f t="shared" ref="K20:Q20" si="11">SUM(K5:K19)</f>
        <v>64944.348799999992</v>
      </c>
      <c r="L20" s="8">
        <f t="shared" si="11"/>
        <v>58831.732799999998</v>
      </c>
      <c r="M20" s="8">
        <f t="shared" si="11"/>
        <v>54853.156799999997</v>
      </c>
      <c r="N20" s="8">
        <f t="shared" si="11"/>
        <v>55053.287680000001</v>
      </c>
      <c r="O20" s="8">
        <f t="shared" si="11"/>
        <v>58994.759119999988</v>
      </c>
      <c r="P20" s="8">
        <f t="shared" si="11"/>
        <v>50903.183519999991</v>
      </c>
      <c r="Q20" s="8">
        <f t="shared" si="11"/>
        <v>44499.648000000001</v>
      </c>
    </row>
    <row r="21" spans="1:17" x14ac:dyDescent="0.3">
      <c r="K21" s="12"/>
      <c r="L21" s="12"/>
      <c r="M21" s="12"/>
      <c r="N21" s="12"/>
      <c r="O21" s="12"/>
      <c r="P21" s="12"/>
      <c r="Q21" s="12"/>
    </row>
    <row r="22" spans="1:17" x14ac:dyDescent="0.3">
      <c r="A22" s="16" t="s">
        <v>31</v>
      </c>
      <c r="B22" s="12"/>
      <c r="K22" s="12"/>
      <c r="L22" s="12"/>
      <c r="M22" s="12"/>
      <c r="N22" s="12"/>
      <c r="O22" s="12"/>
      <c r="P22" s="12"/>
      <c r="Q22" s="12"/>
    </row>
    <row r="23" spans="1:17" x14ac:dyDescent="0.3">
      <c r="A23" s="12" t="s">
        <v>11</v>
      </c>
      <c r="B23" s="12">
        <v>1300</v>
      </c>
      <c r="C23" s="12"/>
      <c r="D23" s="12"/>
      <c r="E23" s="12">
        <v>1</v>
      </c>
      <c r="F23" s="12"/>
      <c r="G23" s="12"/>
      <c r="H23" s="12"/>
      <c r="I23" s="12"/>
      <c r="K23" s="12">
        <f t="shared" ref="K23:K31" si="12">C24*$B23</f>
        <v>0</v>
      </c>
      <c r="L23" s="12">
        <f t="shared" ref="L23:L31" si="13">D24*$B23</f>
        <v>0</v>
      </c>
      <c r="M23" s="12">
        <f t="shared" ref="M23:M31" si="14">E24*$B23</f>
        <v>0</v>
      </c>
      <c r="N23" s="12">
        <f t="shared" ref="N23:N31" si="15">F24*$B23</f>
        <v>1300</v>
      </c>
      <c r="O23" s="12">
        <f t="shared" ref="O23:O31" si="16">G24*$B23</f>
        <v>0</v>
      </c>
      <c r="P23" s="12">
        <f t="shared" ref="P23:P31" si="17">H24*$B23</f>
        <v>0</v>
      </c>
      <c r="Q23" s="12">
        <f t="shared" ref="Q23:Q31" si="18">I24*$B23</f>
        <v>0</v>
      </c>
    </row>
    <row r="24" spans="1:17" x14ac:dyDescent="0.3">
      <c r="A24" s="12" t="s">
        <v>12</v>
      </c>
      <c r="B24" s="12">
        <v>1300</v>
      </c>
      <c r="C24" s="12"/>
      <c r="D24" s="12"/>
      <c r="E24" s="12"/>
      <c r="F24" s="12">
        <v>1</v>
      </c>
      <c r="G24" s="12"/>
      <c r="H24" s="12"/>
      <c r="I24" s="12"/>
      <c r="K24" s="12">
        <f t="shared" si="12"/>
        <v>0</v>
      </c>
      <c r="L24" s="12">
        <f t="shared" si="13"/>
        <v>0</v>
      </c>
      <c r="M24" s="12">
        <f t="shared" si="14"/>
        <v>0</v>
      </c>
      <c r="N24" s="12">
        <f t="shared" si="15"/>
        <v>0</v>
      </c>
      <c r="O24" s="12">
        <f t="shared" si="16"/>
        <v>0</v>
      </c>
      <c r="P24" s="12">
        <f t="shared" si="17"/>
        <v>0</v>
      </c>
      <c r="Q24" s="12">
        <f t="shared" si="18"/>
        <v>0</v>
      </c>
    </row>
    <row r="25" spans="1:17" x14ac:dyDescent="0.3">
      <c r="A25" s="12" t="s">
        <v>24</v>
      </c>
      <c r="B25" s="12">
        <v>960</v>
      </c>
      <c r="C25" s="12"/>
      <c r="D25" s="12"/>
      <c r="E25" s="12"/>
      <c r="F25" s="12"/>
      <c r="G25" s="12"/>
      <c r="H25" s="12"/>
      <c r="I25" s="12"/>
      <c r="K25" s="12">
        <f t="shared" si="12"/>
        <v>0</v>
      </c>
      <c r="L25" s="12">
        <f t="shared" si="13"/>
        <v>0</v>
      </c>
      <c r="M25" s="12">
        <f t="shared" si="14"/>
        <v>0</v>
      </c>
      <c r="N25" s="12">
        <f t="shared" si="15"/>
        <v>0</v>
      </c>
      <c r="O25" s="12">
        <f t="shared" si="16"/>
        <v>0</v>
      </c>
      <c r="P25" s="12">
        <f t="shared" si="17"/>
        <v>960</v>
      </c>
      <c r="Q25" s="12">
        <f t="shared" si="18"/>
        <v>0</v>
      </c>
    </row>
    <row r="26" spans="1:17" x14ac:dyDescent="0.3">
      <c r="A26" s="12" t="s">
        <v>25</v>
      </c>
      <c r="B26" s="12">
        <v>779</v>
      </c>
      <c r="C26" s="12"/>
      <c r="D26" s="12"/>
      <c r="E26" s="12"/>
      <c r="F26" s="12"/>
      <c r="G26" s="12"/>
      <c r="H26" s="12">
        <v>1</v>
      </c>
      <c r="I26" s="12"/>
      <c r="K26" s="12">
        <f t="shared" si="12"/>
        <v>0</v>
      </c>
      <c r="L26" s="12">
        <f t="shared" si="13"/>
        <v>0</v>
      </c>
      <c r="M26" s="12">
        <f t="shared" si="14"/>
        <v>0</v>
      </c>
      <c r="N26" s="12">
        <f t="shared" si="15"/>
        <v>0</v>
      </c>
      <c r="O26" s="12">
        <f t="shared" si="16"/>
        <v>779</v>
      </c>
      <c r="P26" s="12">
        <f t="shared" si="17"/>
        <v>0</v>
      </c>
      <c r="Q26" s="12">
        <f t="shared" si="18"/>
        <v>0</v>
      </c>
    </row>
    <row r="27" spans="1:17" x14ac:dyDescent="0.3">
      <c r="A27" s="12" t="s">
        <v>26</v>
      </c>
      <c r="B27" s="12">
        <v>895</v>
      </c>
      <c r="C27" s="12"/>
      <c r="D27" s="12"/>
      <c r="E27" s="12"/>
      <c r="F27" s="12"/>
      <c r="G27" s="12">
        <v>1</v>
      </c>
      <c r="H27" s="12"/>
      <c r="I27" s="12"/>
      <c r="K27" s="12">
        <f t="shared" si="12"/>
        <v>0</v>
      </c>
      <c r="L27" s="12">
        <f t="shared" si="13"/>
        <v>0</v>
      </c>
      <c r="M27" s="12">
        <f t="shared" si="14"/>
        <v>0</v>
      </c>
      <c r="N27" s="12">
        <f t="shared" si="15"/>
        <v>895</v>
      </c>
      <c r="O27" s="12">
        <f t="shared" si="16"/>
        <v>0</v>
      </c>
      <c r="P27" s="12">
        <f t="shared" si="17"/>
        <v>0</v>
      </c>
      <c r="Q27" s="12">
        <f t="shared" si="18"/>
        <v>895</v>
      </c>
    </row>
    <row r="28" spans="1:17" x14ac:dyDescent="0.3">
      <c r="A28" s="12" t="s">
        <v>27</v>
      </c>
      <c r="B28" s="12">
        <v>787</v>
      </c>
      <c r="C28" s="12"/>
      <c r="D28" s="12"/>
      <c r="E28" s="12"/>
      <c r="F28" s="12">
        <v>1</v>
      </c>
      <c r="G28" s="12"/>
      <c r="H28" s="12"/>
      <c r="I28" s="12">
        <v>1</v>
      </c>
      <c r="K28" s="12">
        <f t="shared" si="12"/>
        <v>787</v>
      </c>
      <c r="L28" s="12">
        <f t="shared" si="13"/>
        <v>0</v>
      </c>
      <c r="M28" s="12">
        <f t="shared" si="14"/>
        <v>0</v>
      </c>
      <c r="N28" s="12">
        <f t="shared" si="15"/>
        <v>0</v>
      </c>
      <c r="O28" s="12">
        <f t="shared" si="16"/>
        <v>0</v>
      </c>
      <c r="P28" s="12">
        <f t="shared" si="17"/>
        <v>0</v>
      </c>
      <c r="Q28" s="12">
        <f t="shared" si="18"/>
        <v>0</v>
      </c>
    </row>
    <row r="29" spans="1:17" x14ac:dyDescent="0.3">
      <c r="A29" s="12" t="s">
        <v>28</v>
      </c>
      <c r="B29" s="12">
        <v>100</v>
      </c>
      <c r="C29" s="12">
        <v>1</v>
      </c>
      <c r="D29" s="12"/>
      <c r="E29" s="12"/>
      <c r="F29" s="12"/>
      <c r="G29" s="12"/>
      <c r="H29" s="12"/>
      <c r="I29" s="12"/>
      <c r="K29" s="12">
        <f t="shared" si="12"/>
        <v>0</v>
      </c>
      <c r="L29" s="12">
        <f t="shared" si="13"/>
        <v>0</v>
      </c>
      <c r="M29" s="12">
        <f t="shared" si="14"/>
        <v>0</v>
      </c>
      <c r="N29" s="12">
        <f t="shared" si="15"/>
        <v>0</v>
      </c>
      <c r="O29" s="12">
        <f t="shared" si="16"/>
        <v>0</v>
      </c>
      <c r="P29" s="12">
        <f t="shared" si="17"/>
        <v>0</v>
      </c>
      <c r="Q29" s="12">
        <f t="shared" si="18"/>
        <v>0</v>
      </c>
    </row>
    <row r="30" spans="1:17" x14ac:dyDescent="0.3">
      <c r="A30" s="12" t="s">
        <v>29</v>
      </c>
      <c r="B30" s="12">
        <v>4072</v>
      </c>
      <c r="C30" s="12"/>
      <c r="D30" s="12"/>
      <c r="E30" s="12"/>
      <c r="F30" s="12"/>
      <c r="G30" s="12"/>
      <c r="H30" s="12"/>
      <c r="I30" s="12"/>
      <c r="K30" s="12">
        <f t="shared" si="12"/>
        <v>0</v>
      </c>
      <c r="L30" s="12">
        <f t="shared" si="13"/>
        <v>0</v>
      </c>
      <c r="M30" s="12">
        <f t="shared" si="14"/>
        <v>4072</v>
      </c>
      <c r="N30" s="12">
        <f t="shared" si="15"/>
        <v>4072</v>
      </c>
      <c r="O30" s="12">
        <f t="shared" si="16"/>
        <v>0</v>
      </c>
      <c r="P30" s="12">
        <f t="shared" si="17"/>
        <v>0</v>
      </c>
      <c r="Q30" s="12">
        <f t="shared" si="18"/>
        <v>0</v>
      </c>
    </row>
    <row r="31" spans="1:17" x14ac:dyDescent="0.3">
      <c r="A31" s="12" t="s">
        <v>30</v>
      </c>
      <c r="B31" s="12">
        <v>100</v>
      </c>
      <c r="C31" s="12"/>
      <c r="D31" s="12"/>
      <c r="E31" s="12">
        <v>1</v>
      </c>
      <c r="F31" s="12">
        <v>1</v>
      </c>
      <c r="G31" s="12"/>
      <c r="H31" s="12"/>
      <c r="I31" s="12"/>
      <c r="K31" s="12">
        <f t="shared" si="12"/>
        <v>0</v>
      </c>
      <c r="L31" s="12">
        <f t="shared" si="13"/>
        <v>0</v>
      </c>
      <c r="M31" s="12">
        <f t="shared" si="14"/>
        <v>0</v>
      </c>
      <c r="N31" s="12">
        <f t="shared" si="15"/>
        <v>0</v>
      </c>
      <c r="O31" s="12">
        <f t="shared" si="16"/>
        <v>0</v>
      </c>
      <c r="P31" s="12">
        <f t="shared" si="17"/>
        <v>0</v>
      </c>
      <c r="Q31" s="12">
        <f t="shared" si="18"/>
        <v>0</v>
      </c>
    </row>
    <row r="32" spans="1:17" x14ac:dyDescent="0.3">
      <c r="C32" s="12"/>
      <c r="D32" s="12"/>
      <c r="E32" s="12"/>
      <c r="F32" s="12"/>
      <c r="G32" s="12"/>
      <c r="H32" s="12"/>
      <c r="I32" s="12"/>
      <c r="K32" s="16">
        <f t="shared" ref="K32:Q32" si="19">SUM(K23:K31)</f>
        <v>787</v>
      </c>
      <c r="L32" s="16">
        <f t="shared" si="19"/>
        <v>0</v>
      </c>
      <c r="M32" s="16">
        <f t="shared" si="19"/>
        <v>4072</v>
      </c>
      <c r="N32" s="16">
        <f t="shared" si="19"/>
        <v>6267</v>
      </c>
      <c r="O32" s="16">
        <f t="shared" si="19"/>
        <v>779</v>
      </c>
      <c r="P32" s="16">
        <f t="shared" si="19"/>
        <v>960</v>
      </c>
      <c r="Q32" s="16">
        <f t="shared" si="19"/>
        <v>895</v>
      </c>
    </row>
    <row r="33" spans="1:18" x14ac:dyDescent="0.3">
      <c r="K33" s="12"/>
      <c r="L33" s="12"/>
      <c r="M33" s="12"/>
      <c r="N33" s="12"/>
      <c r="O33" s="12"/>
      <c r="P33" s="12"/>
      <c r="Q33" s="12"/>
    </row>
    <row r="34" spans="1:18" x14ac:dyDescent="0.3">
      <c r="A34" s="2" t="s">
        <v>15</v>
      </c>
      <c r="K34" s="9">
        <f t="shared" ref="K34:Q34" si="20">(K32+K20)</f>
        <v>65731.348799999992</v>
      </c>
      <c r="L34" s="9">
        <f t="shared" si="20"/>
        <v>58831.732799999998</v>
      </c>
      <c r="M34" s="9">
        <f t="shared" si="20"/>
        <v>58925.156799999997</v>
      </c>
      <c r="N34" s="9">
        <f t="shared" si="20"/>
        <v>61320.287680000001</v>
      </c>
      <c r="O34" s="9">
        <f t="shared" si="20"/>
        <v>59773.759119999988</v>
      </c>
      <c r="P34" s="9">
        <f t="shared" si="20"/>
        <v>51863.183519999991</v>
      </c>
      <c r="Q34" s="9">
        <f t="shared" si="20"/>
        <v>45394.648000000001</v>
      </c>
      <c r="R34" s="5">
        <f>SUM(K34:Q34)</f>
        <v>401840.11671999999</v>
      </c>
    </row>
    <row r="35" spans="1:18" x14ac:dyDescent="0.3">
      <c r="A35" t="s">
        <v>14</v>
      </c>
      <c r="K35" s="9">
        <f>C20</f>
        <v>11085.8</v>
      </c>
      <c r="L35" s="9">
        <f t="shared" ref="L35:Q35" si="21">D20</f>
        <v>10179.799999999999</v>
      </c>
      <c r="M35" s="9">
        <f t="shared" si="21"/>
        <v>9563.7999999999993</v>
      </c>
      <c r="N35" s="9">
        <f t="shared" si="21"/>
        <v>10358.679999999998</v>
      </c>
      <c r="O35" s="9">
        <f t="shared" si="21"/>
        <v>9449.119999999999</v>
      </c>
      <c r="P35" s="9">
        <f t="shared" si="21"/>
        <v>8054.5199999999995</v>
      </c>
      <c r="Q35" s="9">
        <f t="shared" si="21"/>
        <v>7393</v>
      </c>
      <c r="R35" s="5">
        <f>SUM(K35:Q35)</f>
        <v>66084.72</v>
      </c>
    </row>
    <row r="36" spans="1:18" x14ac:dyDescent="0.3">
      <c r="A36" s="17" t="s">
        <v>16</v>
      </c>
      <c r="K36" s="18">
        <f>K34/K35</f>
        <v>5.9293284020999835</v>
      </c>
      <c r="L36" s="18">
        <f t="shared" ref="L36:R36" si="22">L34/L35</f>
        <v>5.7792621466040588</v>
      </c>
      <c r="M36" s="18">
        <f t="shared" si="22"/>
        <v>6.1612702900520713</v>
      </c>
      <c r="N36" s="18">
        <f t="shared" si="22"/>
        <v>5.9197009348681506</v>
      </c>
      <c r="O36" s="18">
        <f t="shared" si="22"/>
        <v>6.3258545896337433</v>
      </c>
      <c r="P36" s="18">
        <f>P34/P35</f>
        <v>6.4390160456489021</v>
      </c>
      <c r="Q36" s="18">
        <f t="shared" si="22"/>
        <v>6.1402202083051538</v>
      </c>
      <c r="R36" s="4">
        <f t="shared" si="22"/>
        <v>6.0806812334227942</v>
      </c>
    </row>
    <row r="37" spans="1:18" x14ac:dyDescent="0.3">
      <c r="A37" s="21" t="s">
        <v>40</v>
      </c>
      <c r="K37" s="21">
        <v>5</v>
      </c>
      <c r="L37" s="21">
        <v>5.6</v>
      </c>
      <c r="M37" s="21">
        <v>4.62</v>
      </c>
      <c r="N37" s="21"/>
      <c r="O37" s="21"/>
      <c r="P37" s="21"/>
      <c r="Q37" s="21"/>
    </row>
    <row r="39" spans="1:18" x14ac:dyDescent="0.3">
      <c r="A39" s="19" t="s">
        <v>34</v>
      </c>
      <c r="B39" s="20"/>
    </row>
    <row r="40" spans="1:18" x14ac:dyDescent="0.3">
      <c r="B40" t="s">
        <v>0</v>
      </c>
    </row>
    <row r="41" spans="1:18" hidden="1" x14ac:dyDescent="0.3">
      <c r="A41" s="12" t="s">
        <v>1</v>
      </c>
      <c r="B41" s="15">
        <v>11.3</v>
      </c>
      <c r="C41" s="12">
        <v>0</v>
      </c>
      <c r="D41" s="12">
        <v>0</v>
      </c>
      <c r="E41" s="12">
        <v>0</v>
      </c>
      <c r="F41" s="12">
        <v>0</v>
      </c>
      <c r="G41" s="12">
        <v>2430</v>
      </c>
      <c r="H41" s="12">
        <v>2835</v>
      </c>
      <c r="I41" s="12">
        <v>2835</v>
      </c>
      <c r="K41" s="12">
        <f>B41*$C41</f>
        <v>0</v>
      </c>
      <c r="L41" s="12">
        <f>C41*$D41</f>
        <v>0</v>
      </c>
      <c r="M41" s="12">
        <f>D41*$E41</f>
        <v>0</v>
      </c>
      <c r="N41" s="12">
        <f>E41*$F41</f>
        <v>0</v>
      </c>
      <c r="O41" s="12">
        <f>F41*$G41</f>
        <v>0</v>
      </c>
      <c r="P41" s="12">
        <f>G41*$H41</f>
        <v>6889050</v>
      </c>
      <c r="Q41" s="12">
        <f>H41*$I41</f>
        <v>8037225</v>
      </c>
    </row>
    <row r="42" spans="1:18" hidden="1" x14ac:dyDescent="0.3">
      <c r="A42" s="12" t="s">
        <v>2</v>
      </c>
      <c r="B42" s="15">
        <v>11.35</v>
      </c>
      <c r="C42" s="12">
        <v>3105</v>
      </c>
      <c r="D42" s="12">
        <v>3105</v>
      </c>
      <c r="E42" s="12">
        <v>1600</v>
      </c>
      <c r="F42" s="12">
        <v>2218</v>
      </c>
      <c r="G42" s="12">
        <v>2430</v>
      </c>
      <c r="H42" s="12">
        <v>2494.7999999999997</v>
      </c>
      <c r="I42" s="12">
        <v>2494.7999999999997</v>
      </c>
      <c r="K42" s="12">
        <f t="shared" ref="K42:K49" si="23">B42*$C42</f>
        <v>35241.75</v>
      </c>
      <c r="L42" s="12">
        <f t="shared" ref="L42:L49" si="24">C42*$D42</f>
        <v>9641025</v>
      </c>
      <c r="M42" s="12">
        <f t="shared" ref="M42:M49" si="25">D42*$E42</f>
        <v>4968000</v>
      </c>
      <c r="N42" s="12">
        <f t="shared" ref="N42:N49" si="26">E42*$F42</f>
        <v>3548800</v>
      </c>
      <c r="O42" s="12">
        <f t="shared" ref="O42:O49" si="27">F42*$G42</f>
        <v>5389740</v>
      </c>
      <c r="P42" s="12">
        <f t="shared" ref="P42:P49" si="28">G42*$H42</f>
        <v>6062363.9999999991</v>
      </c>
      <c r="Q42" s="12">
        <f t="shared" ref="Q42:Q49" si="29">H42*$I42</f>
        <v>6224027.0399999982</v>
      </c>
    </row>
    <row r="43" spans="1:18" hidden="1" x14ac:dyDescent="0.3">
      <c r="A43" s="12" t="s">
        <v>3</v>
      </c>
      <c r="B43" s="15">
        <v>3.2</v>
      </c>
      <c r="C43" s="12">
        <v>3088.7999999999997</v>
      </c>
      <c r="D43" s="12">
        <v>3088.7999999999997</v>
      </c>
      <c r="E43" s="12">
        <v>475.19999999999993</v>
      </c>
      <c r="F43" s="12"/>
      <c r="G43" s="12">
        <v>3088.7999999999997</v>
      </c>
      <c r="H43" s="12">
        <v>3089</v>
      </c>
      <c r="I43" s="12">
        <v>3088.7999999999997</v>
      </c>
      <c r="K43" s="12">
        <f t="shared" si="23"/>
        <v>9884.16</v>
      </c>
      <c r="L43" s="12">
        <f t="shared" si="24"/>
        <v>9540685.4399999976</v>
      </c>
      <c r="M43" s="12">
        <f t="shared" si="25"/>
        <v>1467797.7599999995</v>
      </c>
      <c r="N43" s="12">
        <f t="shared" si="26"/>
        <v>0</v>
      </c>
      <c r="O43" s="12">
        <f t="shared" si="27"/>
        <v>0</v>
      </c>
      <c r="P43" s="12">
        <f t="shared" si="28"/>
        <v>9541303.1999999993</v>
      </c>
      <c r="Q43" s="12">
        <f t="shared" si="29"/>
        <v>9541303.1999999993</v>
      </c>
    </row>
    <row r="44" spans="1:18" hidden="1" x14ac:dyDescent="0.3">
      <c r="A44" s="12" t="s">
        <v>4</v>
      </c>
      <c r="B44" s="15">
        <v>2</v>
      </c>
      <c r="C44" s="12">
        <v>3916.7999999999997</v>
      </c>
      <c r="D44" s="12">
        <v>3437</v>
      </c>
      <c r="E44" s="12">
        <v>4157.9999999999991</v>
      </c>
      <c r="F44" s="12">
        <v>4158</v>
      </c>
      <c r="G44" s="12">
        <v>3246</v>
      </c>
      <c r="H44" s="12">
        <v>3886</v>
      </c>
      <c r="I44" s="12">
        <v>4114</v>
      </c>
      <c r="K44" s="12">
        <f t="shared" si="23"/>
        <v>7833.5999999999995</v>
      </c>
      <c r="L44" s="12">
        <f t="shared" si="24"/>
        <v>13462041.6</v>
      </c>
      <c r="M44" s="12">
        <f t="shared" si="25"/>
        <v>14291045.999999996</v>
      </c>
      <c r="N44" s="12">
        <f t="shared" si="26"/>
        <v>17288963.999999996</v>
      </c>
      <c r="O44" s="12">
        <f t="shared" si="27"/>
        <v>13496868</v>
      </c>
      <c r="P44" s="12">
        <f t="shared" si="28"/>
        <v>12613956</v>
      </c>
      <c r="Q44" s="12">
        <f t="shared" si="29"/>
        <v>15987004</v>
      </c>
    </row>
    <row r="45" spans="1:18" hidden="1" x14ac:dyDescent="0.3">
      <c r="A45" s="12" t="s">
        <v>5</v>
      </c>
      <c r="B45" s="15">
        <v>28.2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K45" s="12">
        <f t="shared" si="23"/>
        <v>0</v>
      </c>
      <c r="L45" s="12">
        <f t="shared" si="24"/>
        <v>0</v>
      </c>
      <c r="M45" s="12">
        <f t="shared" si="25"/>
        <v>0</v>
      </c>
      <c r="N45" s="12">
        <f t="shared" si="26"/>
        <v>0</v>
      </c>
      <c r="O45" s="12">
        <f t="shared" si="27"/>
        <v>0</v>
      </c>
      <c r="P45" s="12">
        <f t="shared" si="28"/>
        <v>0</v>
      </c>
      <c r="Q45" s="12">
        <f t="shared" si="29"/>
        <v>0</v>
      </c>
    </row>
    <row r="46" spans="1:18" hidden="1" x14ac:dyDescent="0.3">
      <c r="A46" s="12" t="s">
        <v>6</v>
      </c>
      <c r="B46" s="15">
        <v>13</v>
      </c>
      <c r="C46" s="12">
        <v>48</v>
      </c>
      <c r="D46" s="12">
        <v>102</v>
      </c>
      <c r="E46" s="12">
        <v>114</v>
      </c>
      <c r="F46" s="12">
        <v>114</v>
      </c>
      <c r="G46" s="12">
        <v>114</v>
      </c>
      <c r="H46" s="12">
        <v>114</v>
      </c>
      <c r="I46" s="12">
        <v>114</v>
      </c>
      <c r="K46" s="12">
        <f t="shared" si="23"/>
        <v>624</v>
      </c>
      <c r="L46" s="12">
        <f t="shared" si="24"/>
        <v>4896</v>
      </c>
      <c r="M46" s="12">
        <f t="shared" si="25"/>
        <v>11628</v>
      </c>
      <c r="N46" s="12">
        <f t="shared" si="26"/>
        <v>12996</v>
      </c>
      <c r="O46" s="12">
        <f t="shared" si="27"/>
        <v>12996</v>
      </c>
      <c r="P46" s="12">
        <f t="shared" si="28"/>
        <v>12996</v>
      </c>
      <c r="Q46" s="12">
        <f t="shared" si="29"/>
        <v>12996</v>
      </c>
    </row>
    <row r="47" spans="1:18" hidden="1" x14ac:dyDescent="0.3">
      <c r="A47" s="12" t="s">
        <v>22</v>
      </c>
      <c r="B47" s="15">
        <v>0.3</v>
      </c>
      <c r="C47" s="12"/>
      <c r="D47" s="12"/>
      <c r="E47" s="12"/>
      <c r="F47" s="12"/>
      <c r="G47" s="12"/>
      <c r="H47" s="12"/>
      <c r="I47" s="12"/>
      <c r="K47" s="12">
        <f t="shared" si="23"/>
        <v>0</v>
      </c>
      <c r="L47" s="12">
        <f t="shared" si="24"/>
        <v>0</v>
      </c>
      <c r="M47" s="12">
        <f t="shared" si="25"/>
        <v>0</v>
      </c>
      <c r="N47" s="12">
        <f t="shared" si="26"/>
        <v>0</v>
      </c>
      <c r="O47" s="12">
        <f t="shared" si="27"/>
        <v>0</v>
      </c>
      <c r="P47" s="12">
        <f t="shared" si="28"/>
        <v>0</v>
      </c>
      <c r="Q47" s="12">
        <f t="shared" si="29"/>
        <v>0</v>
      </c>
    </row>
    <row r="48" spans="1:18" hidden="1" x14ac:dyDescent="0.3">
      <c r="A48" s="12" t="s">
        <v>23</v>
      </c>
      <c r="B48" s="15">
        <v>1</v>
      </c>
      <c r="C48" s="12"/>
      <c r="D48" s="12"/>
      <c r="E48" s="12"/>
      <c r="F48" s="12"/>
      <c r="G48" s="12"/>
      <c r="H48" s="12"/>
      <c r="I48" s="12"/>
      <c r="K48" s="12">
        <f t="shared" si="23"/>
        <v>0</v>
      </c>
      <c r="L48" s="12">
        <f t="shared" si="24"/>
        <v>0</v>
      </c>
      <c r="M48" s="12">
        <f t="shared" si="25"/>
        <v>0</v>
      </c>
      <c r="N48" s="12">
        <f t="shared" si="26"/>
        <v>0</v>
      </c>
      <c r="O48" s="12">
        <f t="shared" si="27"/>
        <v>0</v>
      </c>
      <c r="P48" s="12">
        <f t="shared" si="28"/>
        <v>0</v>
      </c>
      <c r="Q48" s="12">
        <f t="shared" si="29"/>
        <v>0</v>
      </c>
    </row>
    <row r="49" spans="1:17" hidden="1" x14ac:dyDescent="0.3">
      <c r="A49" s="12" t="s">
        <v>36</v>
      </c>
      <c r="B49" s="15">
        <v>5</v>
      </c>
      <c r="C49" s="12"/>
      <c r="D49" s="12"/>
      <c r="E49" s="12"/>
      <c r="F49" s="12"/>
      <c r="G49" s="12"/>
      <c r="H49" s="12"/>
      <c r="I49" s="12"/>
      <c r="K49" s="12">
        <f t="shared" si="23"/>
        <v>0</v>
      </c>
      <c r="L49" s="12">
        <f t="shared" si="24"/>
        <v>0</v>
      </c>
      <c r="M49" s="12">
        <f t="shared" si="25"/>
        <v>0</v>
      </c>
      <c r="N49" s="12">
        <f t="shared" si="26"/>
        <v>0</v>
      </c>
      <c r="O49" s="12">
        <f t="shared" si="27"/>
        <v>0</v>
      </c>
      <c r="P49" s="12">
        <f t="shared" si="28"/>
        <v>0</v>
      </c>
      <c r="Q49" s="12">
        <f t="shared" si="29"/>
        <v>0</v>
      </c>
    </row>
    <row r="50" spans="1:17" hidden="1" x14ac:dyDescent="0.3">
      <c r="A50" s="12" t="s">
        <v>35</v>
      </c>
      <c r="B50" s="15">
        <v>0.8</v>
      </c>
      <c r="C50" s="12"/>
      <c r="D50" s="12"/>
      <c r="E50" s="12"/>
      <c r="F50" s="12"/>
      <c r="G50" s="12"/>
      <c r="H50" s="12"/>
      <c r="I50" s="12"/>
      <c r="K50" s="12">
        <f t="shared" ref="K50:K52" si="30">B50*$C50</f>
        <v>0</v>
      </c>
      <c r="L50" s="12">
        <f t="shared" ref="L50:L52" si="31">C50*$D50</f>
        <v>0</v>
      </c>
      <c r="M50" s="12">
        <f t="shared" ref="M50:M52" si="32">D50*$E50</f>
        <v>0</v>
      </c>
      <c r="N50" s="12">
        <f t="shared" ref="N50:N52" si="33">E50*$F50</f>
        <v>0</v>
      </c>
      <c r="O50" s="12">
        <f t="shared" ref="O50:O52" si="34">F50*$G50</f>
        <v>0</v>
      </c>
      <c r="P50" s="12">
        <f t="shared" ref="P50:P52" si="35">G50*$H50</f>
        <v>0</v>
      </c>
      <c r="Q50" s="12">
        <f t="shared" ref="Q50:Q52" si="36">H50*$I50</f>
        <v>0</v>
      </c>
    </row>
    <row r="51" spans="1:17" hidden="1" x14ac:dyDescent="0.3">
      <c r="A51" s="12" t="s">
        <v>7</v>
      </c>
      <c r="B51" s="15"/>
      <c r="C51" s="12"/>
      <c r="D51" s="12"/>
      <c r="E51" s="12"/>
      <c r="F51" s="12"/>
      <c r="G51" s="12"/>
      <c r="H51" s="12"/>
      <c r="I51" s="12"/>
      <c r="K51" s="12">
        <f t="shared" si="30"/>
        <v>0</v>
      </c>
      <c r="L51" s="12">
        <f t="shared" si="31"/>
        <v>0</v>
      </c>
      <c r="M51" s="12">
        <f t="shared" si="32"/>
        <v>0</v>
      </c>
      <c r="N51" s="12">
        <f t="shared" si="33"/>
        <v>0</v>
      </c>
      <c r="O51" s="12">
        <f t="shared" si="34"/>
        <v>0</v>
      </c>
      <c r="P51" s="12">
        <f t="shared" si="35"/>
        <v>0</v>
      </c>
      <c r="Q51" s="12">
        <f t="shared" si="36"/>
        <v>0</v>
      </c>
    </row>
    <row r="52" spans="1:17" hidden="1" x14ac:dyDescent="0.3">
      <c r="A52" s="12" t="s">
        <v>14</v>
      </c>
      <c r="B52" s="15"/>
      <c r="C52" s="12"/>
      <c r="D52" s="12"/>
      <c r="E52" s="12"/>
      <c r="F52" s="12"/>
      <c r="G52" s="12"/>
      <c r="H52" s="12"/>
      <c r="I52" s="12"/>
      <c r="K52" s="12">
        <f t="shared" si="30"/>
        <v>0</v>
      </c>
      <c r="L52" s="12">
        <f t="shared" si="31"/>
        <v>0</v>
      </c>
      <c r="M52" s="12">
        <f t="shared" si="32"/>
        <v>0</v>
      </c>
      <c r="N52" s="12">
        <f t="shared" si="33"/>
        <v>0</v>
      </c>
      <c r="O52" s="12">
        <f t="shared" si="34"/>
        <v>0</v>
      </c>
      <c r="P52" s="12">
        <f t="shared" si="35"/>
        <v>0</v>
      </c>
      <c r="Q52" s="12">
        <f t="shared" si="36"/>
        <v>0</v>
      </c>
    </row>
    <row r="53" spans="1:17" hidden="1" x14ac:dyDescent="0.3"/>
    <row r="54" spans="1:17" hidden="1" x14ac:dyDescent="0.3">
      <c r="A54" s="2" t="s">
        <v>31</v>
      </c>
    </row>
    <row r="55" spans="1:17" hidden="1" x14ac:dyDescent="0.3">
      <c r="A55" s="12" t="s">
        <v>11</v>
      </c>
      <c r="B55" s="12"/>
      <c r="C55" s="12"/>
      <c r="D55" s="12"/>
      <c r="E55" s="12"/>
      <c r="F55" s="12"/>
      <c r="G55" s="12"/>
      <c r="H55" s="12"/>
      <c r="I55" s="12"/>
      <c r="K55" s="12"/>
      <c r="L55" s="12"/>
      <c r="M55" s="12"/>
      <c r="N55" s="12"/>
      <c r="O55" s="12"/>
      <c r="P55" s="12"/>
      <c r="Q55" s="12"/>
    </row>
    <row r="56" spans="1:17" hidden="1" x14ac:dyDescent="0.3">
      <c r="A56" s="12" t="s">
        <v>45</v>
      </c>
      <c r="B56" s="12"/>
      <c r="C56" s="12"/>
      <c r="D56" s="12"/>
      <c r="E56" s="12"/>
      <c r="F56" s="12"/>
      <c r="G56" s="12"/>
      <c r="H56" s="12"/>
      <c r="I56" s="12"/>
      <c r="K56" s="12"/>
      <c r="L56" s="12"/>
      <c r="M56" s="12"/>
      <c r="N56" s="12"/>
      <c r="O56" s="12"/>
      <c r="P56" s="12"/>
      <c r="Q56" s="12"/>
    </row>
    <row r="57" spans="1:17" hidden="1" x14ac:dyDescent="0.3">
      <c r="A57" s="12" t="s">
        <v>24</v>
      </c>
      <c r="B57" s="12"/>
      <c r="C57" s="12"/>
      <c r="D57" s="12"/>
      <c r="E57" s="12"/>
      <c r="F57" s="12"/>
      <c r="G57" s="12"/>
      <c r="H57" s="12"/>
      <c r="I57" s="12"/>
      <c r="K57" s="12"/>
      <c r="L57" s="12"/>
      <c r="M57" s="12"/>
      <c r="N57" s="12"/>
      <c r="O57" s="12"/>
      <c r="P57" s="12"/>
      <c r="Q57" s="12"/>
    </row>
    <row r="58" spans="1:17" hidden="1" x14ac:dyDescent="0.3">
      <c r="A58" s="12" t="s">
        <v>25</v>
      </c>
      <c r="B58" s="12"/>
      <c r="C58" s="12"/>
      <c r="D58" s="12"/>
      <c r="E58" s="12">
        <v>1</v>
      </c>
      <c r="F58" s="12"/>
      <c r="G58" s="12"/>
      <c r="H58" s="12"/>
      <c r="I58" s="12"/>
      <c r="K58" s="12"/>
      <c r="L58" s="12"/>
      <c r="M58" s="12"/>
      <c r="N58" s="12"/>
      <c r="O58" s="12"/>
      <c r="P58" s="12"/>
      <c r="Q58" s="12"/>
    </row>
    <row r="59" spans="1:17" hidden="1" x14ac:dyDescent="0.3">
      <c r="A59" s="12" t="s">
        <v>26</v>
      </c>
      <c r="B59" s="12"/>
      <c r="C59" s="12"/>
      <c r="D59" s="12"/>
      <c r="E59" s="12">
        <v>1</v>
      </c>
      <c r="F59" s="12"/>
      <c r="G59" s="12"/>
      <c r="H59" s="12"/>
      <c r="I59" s="12"/>
      <c r="K59" s="12"/>
      <c r="L59" s="12"/>
      <c r="M59" s="12"/>
      <c r="N59" s="12"/>
      <c r="O59" s="12"/>
      <c r="P59" s="12"/>
      <c r="Q59" s="12"/>
    </row>
    <row r="60" spans="1:17" hidden="1" x14ac:dyDescent="0.3">
      <c r="A60" s="12" t="s">
        <v>27</v>
      </c>
      <c r="B60" s="12"/>
      <c r="C60" s="12"/>
      <c r="D60" s="12"/>
      <c r="E60" s="12"/>
      <c r="F60" s="12"/>
      <c r="G60" s="12">
        <v>1</v>
      </c>
      <c r="H60" s="12"/>
      <c r="I60" s="12"/>
      <c r="K60" s="12"/>
      <c r="L60" s="12"/>
      <c r="M60" s="12"/>
      <c r="N60" s="12"/>
      <c r="O60" s="12"/>
      <c r="P60" s="12"/>
      <c r="Q60" s="12"/>
    </row>
    <row r="61" spans="1:17" hidden="1" x14ac:dyDescent="0.3">
      <c r="A61" s="12" t="s">
        <v>28</v>
      </c>
      <c r="B61" s="12"/>
      <c r="C61" s="12"/>
      <c r="D61" s="12"/>
      <c r="E61" s="12"/>
      <c r="F61" s="12"/>
      <c r="G61" s="12"/>
      <c r="H61" s="12"/>
      <c r="I61" s="12"/>
      <c r="K61" s="12"/>
      <c r="L61" s="12"/>
      <c r="M61" s="12"/>
      <c r="N61" s="12"/>
      <c r="O61" s="12"/>
      <c r="P61" s="12"/>
      <c r="Q61" s="12"/>
    </row>
    <row r="62" spans="1:17" hidden="1" x14ac:dyDescent="0.3">
      <c r="A62" s="12" t="s">
        <v>29</v>
      </c>
      <c r="B62" s="12"/>
      <c r="C62" s="12"/>
      <c r="D62" s="12">
        <v>1</v>
      </c>
      <c r="E62" s="12"/>
      <c r="F62" s="12"/>
      <c r="G62" s="12"/>
      <c r="H62" s="12"/>
      <c r="I62" s="12"/>
      <c r="K62" s="12"/>
      <c r="L62" s="12"/>
      <c r="M62" s="12"/>
      <c r="N62" s="12"/>
      <c r="O62" s="12"/>
      <c r="P62" s="12"/>
      <c r="Q62" s="12"/>
    </row>
    <row r="63" spans="1:17" hidden="1" x14ac:dyDescent="0.3">
      <c r="A63" s="12" t="s">
        <v>30</v>
      </c>
      <c r="B63" s="12"/>
      <c r="C63" s="12"/>
      <c r="D63" s="12"/>
      <c r="E63" s="12"/>
      <c r="F63" s="12"/>
      <c r="G63" s="12"/>
      <c r="H63" s="12"/>
      <c r="I63" s="12"/>
      <c r="K63" s="12"/>
      <c r="L63" s="12"/>
      <c r="M63" s="12"/>
      <c r="N63" s="12"/>
      <c r="O63" s="12"/>
      <c r="P63" s="12"/>
      <c r="Q63" s="12"/>
    </row>
    <row r="64" spans="1:17" hidden="1" x14ac:dyDescent="0.3">
      <c r="A64" s="12" t="s">
        <v>37</v>
      </c>
      <c r="B64" s="12"/>
      <c r="C64" s="12"/>
      <c r="D64" s="12"/>
      <c r="E64" s="12"/>
      <c r="F64" s="12"/>
      <c r="G64" s="12"/>
      <c r="H64" s="12"/>
      <c r="I64" s="12"/>
      <c r="K64" s="12"/>
      <c r="L64" s="12"/>
      <c r="M64" s="12"/>
      <c r="N64" s="12"/>
      <c r="O64" s="12"/>
      <c r="P64" s="12"/>
      <c r="Q64" s="12"/>
    </row>
    <row r="65" spans="1:17" hidden="1" x14ac:dyDescent="0.3">
      <c r="K65" s="12"/>
      <c r="L65" s="12"/>
      <c r="M65" s="12"/>
      <c r="N65" s="12"/>
      <c r="O65" s="12"/>
      <c r="P65" s="12"/>
      <c r="Q65" s="12"/>
    </row>
    <row r="66" spans="1:17" hidden="1" x14ac:dyDescent="0.3">
      <c r="A66" s="2" t="s">
        <v>15</v>
      </c>
    </row>
    <row r="67" spans="1:17" hidden="1" x14ac:dyDescent="0.3">
      <c r="A67" t="s">
        <v>14</v>
      </c>
    </row>
    <row r="68" spans="1:17" x14ac:dyDescent="0.3">
      <c r="A68" s="22" t="s">
        <v>41</v>
      </c>
      <c r="K68" s="13">
        <v>12</v>
      </c>
      <c r="L68" s="13">
        <v>12.2</v>
      </c>
      <c r="M68" s="13">
        <v>12</v>
      </c>
      <c r="N68" s="13">
        <v>9</v>
      </c>
      <c r="O68" s="13">
        <v>11.8</v>
      </c>
      <c r="P68" s="13">
        <v>11.8</v>
      </c>
      <c r="Q68" s="13">
        <v>11.8</v>
      </c>
    </row>
    <row r="69" spans="1:17" x14ac:dyDescent="0.3">
      <c r="A69" s="21" t="s">
        <v>40</v>
      </c>
      <c r="K69" s="23">
        <v>10.91</v>
      </c>
      <c r="L69" s="23">
        <v>11.69</v>
      </c>
      <c r="M69" s="23">
        <v>8.1999999999999993</v>
      </c>
      <c r="N69" s="23"/>
      <c r="O69" s="23"/>
      <c r="P69" s="23"/>
      <c r="Q69" s="23"/>
    </row>
    <row r="71" spans="1:17" x14ac:dyDescent="0.3">
      <c r="A71" s="19" t="s">
        <v>38</v>
      </c>
      <c r="B71" s="20"/>
    </row>
    <row r="72" spans="1:17" hidden="1" x14ac:dyDescent="0.3">
      <c r="B72" t="s">
        <v>0</v>
      </c>
      <c r="K72" s="12"/>
      <c r="L72" s="12"/>
      <c r="M72" s="12"/>
      <c r="N72" s="12"/>
      <c r="O72" s="12"/>
      <c r="P72" s="12"/>
      <c r="Q72" s="12"/>
    </row>
    <row r="73" spans="1:17" hidden="1" x14ac:dyDescent="0.3">
      <c r="A73" s="12" t="s">
        <v>1</v>
      </c>
      <c r="B73" s="15">
        <v>1.43</v>
      </c>
      <c r="C73" s="12">
        <v>0</v>
      </c>
      <c r="D73" s="12">
        <v>0</v>
      </c>
      <c r="E73" s="12">
        <v>0</v>
      </c>
      <c r="F73" s="12">
        <v>0</v>
      </c>
      <c r="G73" s="12">
        <v>2430</v>
      </c>
      <c r="H73" s="12">
        <v>2835</v>
      </c>
      <c r="I73" s="12">
        <v>2835</v>
      </c>
      <c r="K73" s="12"/>
      <c r="L73" s="12"/>
      <c r="M73" s="12"/>
      <c r="N73" s="12"/>
      <c r="O73" s="12"/>
      <c r="P73" s="12"/>
      <c r="Q73" s="12"/>
    </row>
    <row r="74" spans="1:17" hidden="1" x14ac:dyDescent="0.3">
      <c r="A74" s="12" t="s">
        <v>2</v>
      </c>
      <c r="B74" s="15">
        <v>1.43</v>
      </c>
      <c r="C74" s="12">
        <v>3105</v>
      </c>
      <c r="D74" s="12">
        <v>3105</v>
      </c>
      <c r="E74" s="12">
        <v>1600</v>
      </c>
      <c r="F74" s="12">
        <v>2218</v>
      </c>
      <c r="G74" s="12">
        <v>2430</v>
      </c>
      <c r="H74" s="12">
        <v>2494.7999999999997</v>
      </c>
      <c r="I74" s="12">
        <v>2494.7999999999997</v>
      </c>
      <c r="K74" s="12"/>
      <c r="L74" s="12"/>
      <c r="M74" s="12"/>
      <c r="N74" s="12"/>
      <c r="O74" s="12"/>
      <c r="P74" s="12"/>
      <c r="Q74" s="12"/>
    </row>
    <row r="75" spans="1:17" hidden="1" x14ac:dyDescent="0.3">
      <c r="A75" s="12" t="s">
        <v>3</v>
      </c>
      <c r="B75" s="15">
        <v>0.28999999999999998</v>
      </c>
      <c r="C75" s="12">
        <v>3088.7999999999997</v>
      </c>
      <c r="D75" s="12">
        <v>3088.7999999999997</v>
      </c>
      <c r="E75" s="12">
        <v>475.19999999999993</v>
      </c>
      <c r="F75" s="12"/>
      <c r="G75" s="12">
        <v>3088.7999999999997</v>
      </c>
      <c r="H75" s="12">
        <v>3089</v>
      </c>
      <c r="I75" s="12">
        <v>3088.7999999999997</v>
      </c>
      <c r="K75" s="12"/>
      <c r="L75" s="12"/>
      <c r="M75" s="12"/>
      <c r="N75" s="12"/>
      <c r="O75" s="12"/>
      <c r="P75" s="12"/>
      <c r="Q75" s="12"/>
    </row>
    <row r="76" spans="1:17" hidden="1" x14ac:dyDescent="0.3">
      <c r="A76" s="12" t="s">
        <v>4</v>
      </c>
      <c r="B76" s="15">
        <v>0.28999999999999998</v>
      </c>
      <c r="C76" s="12">
        <v>3916.7999999999997</v>
      </c>
      <c r="D76" s="12">
        <v>3437</v>
      </c>
      <c r="E76" s="12">
        <v>4157.9999999999991</v>
      </c>
      <c r="F76" s="12">
        <v>4158</v>
      </c>
      <c r="G76" s="12">
        <v>3246</v>
      </c>
      <c r="H76" s="12">
        <v>3886</v>
      </c>
      <c r="I76" s="12">
        <v>4114</v>
      </c>
      <c r="K76" s="12"/>
      <c r="L76" s="12"/>
      <c r="M76" s="12"/>
      <c r="N76" s="12"/>
      <c r="O76" s="12"/>
      <c r="P76" s="12"/>
      <c r="Q76" s="12"/>
    </row>
    <row r="77" spans="1:17" hidden="1" x14ac:dyDescent="0.3">
      <c r="A77" s="12" t="s">
        <v>5</v>
      </c>
      <c r="B77" s="15">
        <v>4.16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K77" s="12"/>
      <c r="L77" s="12"/>
      <c r="M77" s="12"/>
      <c r="N77" s="12"/>
      <c r="O77" s="12"/>
      <c r="P77" s="12"/>
      <c r="Q77" s="12"/>
    </row>
    <row r="78" spans="1:17" hidden="1" x14ac:dyDescent="0.3">
      <c r="A78" s="12" t="s">
        <v>6</v>
      </c>
      <c r="B78" s="15">
        <v>0.5</v>
      </c>
      <c r="C78" s="12">
        <v>48</v>
      </c>
      <c r="D78" s="12">
        <v>102</v>
      </c>
      <c r="E78" s="12">
        <v>114</v>
      </c>
      <c r="F78" s="12">
        <v>114</v>
      </c>
      <c r="G78" s="12">
        <v>114</v>
      </c>
      <c r="H78" s="12">
        <v>114</v>
      </c>
      <c r="I78" s="12">
        <v>114</v>
      </c>
      <c r="K78" s="12"/>
      <c r="L78" s="12"/>
      <c r="M78" s="12"/>
      <c r="N78" s="12"/>
      <c r="O78" s="12"/>
      <c r="P78" s="12"/>
      <c r="Q78" s="12"/>
    </row>
    <row r="79" spans="1:17" hidden="1" x14ac:dyDescent="0.3">
      <c r="A79" s="12" t="s">
        <v>22</v>
      </c>
      <c r="B79" s="15">
        <v>0.15</v>
      </c>
      <c r="C79" s="12"/>
      <c r="D79" s="12"/>
      <c r="E79" s="12"/>
      <c r="F79" s="12"/>
      <c r="G79" s="12"/>
      <c r="H79" s="12"/>
      <c r="I79" s="12"/>
      <c r="K79" s="12"/>
      <c r="L79" s="12"/>
      <c r="M79" s="12"/>
      <c r="N79" s="12"/>
      <c r="O79" s="12"/>
      <c r="P79" s="12"/>
      <c r="Q79" s="12"/>
    </row>
    <row r="80" spans="1:17" hidden="1" x14ac:dyDescent="0.3">
      <c r="A80" s="12" t="s">
        <v>39</v>
      </c>
      <c r="B80" s="15">
        <v>0.13</v>
      </c>
      <c r="C80" s="12"/>
      <c r="D80" s="12"/>
      <c r="E80" s="12"/>
      <c r="F80" s="12"/>
      <c r="G80" s="12"/>
      <c r="H80" s="12"/>
      <c r="I80" s="12"/>
      <c r="K80" s="12"/>
      <c r="L80" s="12"/>
      <c r="M80" s="12"/>
      <c r="N80" s="12"/>
      <c r="O80" s="12"/>
      <c r="P80" s="12"/>
      <c r="Q80" s="12"/>
    </row>
    <row r="81" spans="1:17" hidden="1" x14ac:dyDescent="0.3">
      <c r="A81" s="12" t="s">
        <v>36</v>
      </c>
      <c r="B81" s="15">
        <v>0.84</v>
      </c>
      <c r="C81" s="12"/>
      <c r="D81" s="12"/>
      <c r="E81" s="12"/>
      <c r="F81" s="12"/>
      <c r="G81" s="12"/>
      <c r="H81" s="12"/>
      <c r="I81" s="12"/>
      <c r="K81" s="12"/>
      <c r="L81" s="12"/>
      <c r="M81" s="12"/>
      <c r="N81" s="12"/>
      <c r="O81" s="12"/>
      <c r="P81" s="12"/>
      <c r="Q81" s="12"/>
    </row>
    <row r="82" spans="1:17" hidden="1" x14ac:dyDescent="0.3">
      <c r="A82" s="12" t="s">
        <v>35</v>
      </c>
      <c r="B82" s="15">
        <v>0.85</v>
      </c>
      <c r="C82" s="12"/>
      <c r="D82" s="12"/>
      <c r="E82" s="12"/>
      <c r="F82" s="12"/>
      <c r="G82" s="12"/>
      <c r="H82" s="12"/>
      <c r="I82" s="12"/>
      <c r="K82" s="12"/>
      <c r="L82" s="12"/>
      <c r="M82" s="12"/>
      <c r="N82" s="12"/>
      <c r="O82" s="12"/>
      <c r="P82" s="12"/>
      <c r="Q82" s="12"/>
    </row>
    <row r="83" spans="1:17" hidden="1" x14ac:dyDescent="0.3">
      <c r="A83" s="12" t="s">
        <v>7</v>
      </c>
      <c r="B83" s="15"/>
      <c r="C83" s="12"/>
      <c r="D83" s="12"/>
      <c r="E83" s="12"/>
      <c r="F83" s="12"/>
      <c r="G83" s="12"/>
      <c r="H83" s="12"/>
      <c r="I83" s="12"/>
      <c r="K83" s="12"/>
      <c r="L83" s="12"/>
      <c r="M83" s="12"/>
      <c r="N83" s="12"/>
      <c r="O83" s="12"/>
      <c r="P83" s="12"/>
      <c r="Q83" s="12"/>
    </row>
    <row r="84" spans="1:17" hidden="1" x14ac:dyDescent="0.3">
      <c r="A84" s="12" t="s">
        <v>14</v>
      </c>
      <c r="B84" s="15"/>
      <c r="C84" s="12"/>
      <c r="D84" s="12"/>
      <c r="E84" s="12"/>
      <c r="F84" s="12"/>
      <c r="G84" s="12"/>
      <c r="H84" s="12"/>
      <c r="I84" s="12"/>
      <c r="K84" s="12"/>
      <c r="L84" s="12"/>
      <c r="M84" s="12"/>
      <c r="N84" s="12"/>
      <c r="O84" s="12"/>
      <c r="P84" s="12"/>
      <c r="Q84" s="12"/>
    </row>
    <row r="85" spans="1:17" hidden="1" x14ac:dyDescent="0.3"/>
    <row r="86" spans="1:17" hidden="1" x14ac:dyDescent="0.3">
      <c r="A86" s="2" t="s">
        <v>31</v>
      </c>
    </row>
    <row r="87" spans="1:17" hidden="1" x14ac:dyDescent="0.3">
      <c r="A87" s="12" t="s">
        <v>43</v>
      </c>
      <c r="B87" s="12"/>
      <c r="C87" s="12"/>
      <c r="D87" s="12"/>
      <c r="E87" s="12"/>
      <c r="F87" s="12"/>
      <c r="G87" s="12"/>
      <c r="H87" s="12"/>
      <c r="I87" s="12"/>
      <c r="K87" s="12"/>
      <c r="L87" s="12"/>
      <c r="M87" s="12"/>
      <c r="N87" s="12"/>
      <c r="O87" s="12"/>
      <c r="P87" s="12"/>
      <c r="Q87" s="12"/>
    </row>
    <row r="88" spans="1:17" hidden="1" x14ac:dyDescent="0.3">
      <c r="A88" s="12" t="s">
        <v>46</v>
      </c>
      <c r="B88" s="12"/>
      <c r="C88" s="12"/>
      <c r="D88" s="12"/>
      <c r="E88" s="12"/>
      <c r="F88" s="12"/>
      <c r="G88" s="12"/>
      <c r="H88" s="12"/>
      <c r="I88" s="12"/>
      <c r="K88" s="12"/>
      <c r="L88" s="12"/>
      <c r="M88" s="12"/>
      <c r="N88" s="12"/>
      <c r="O88" s="12"/>
      <c r="P88" s="12"/>
      <c r="Q88" s="12"/>
    </row>
    <row r="89" spans="1:17" hidden="1" x14ac:dyDescent="0.3">
      <c r="A89" s="12" t="s">
        <v>44</v>
      </c>
      <c r="B89" s="12"/>
      <c r="C89" s="12"/>
      <c r="D89" s="12"/>
      <c r="E89" s="12"/>
      <c r="F89" s="12"/>
      <c r="G89" s="12"/>
      <c r="H89" s="12"/>
      <c r="I89" s="12"/>
      <c r="K89" s="12"/>
      <c r="L89" s="12"/>
      <c r="M89" s="12"/>
      <c r="N89" s="12"/>
      <c r="O89" s="12"/>
      <c r="P89" s="12"/>
      <c r="Q89" s="12"/>
    </row>
    <row r="90" spans="1:17" hidden="1" x14ac:dyDescent="0.3">
      <c r="A90" s="12" t="s">
        <v>47</v>
      </c>
      <c r="B90" s="12"/>
      <c r="C90" s="12"/>
      <c r="D90" s="12"/>
      <c r="E90" s="12"/>
      <c r="F90" s="12"/>
      <c r="G90" s="12"/>
      <c r="H90" s="12"/>
      <c r="I90" s="12"/>
      <c r="K90" s="12"/>
      <c r="L90" s="12"/>
      <c r="M90" s="12"/>
      <c r="N90" s="12"/>
      <c r="O90" s="12"/>
      <c r="P90" s="12"/>
      <c r="Q90" s="12"/>
    </row>
    <row r="91" spans="1:17" hidden="1" x14ac:dyDescent="0.3">
      <c r="A91" s="12" t="s">
        <v>48</v>
      </c>
      <c r="B91" s="12"/>
      <c r="C91" s="12"/>
      <c r="D91" s="12"/>
      <c r="E91" s="12"/>
      <c r="F91" s="12"/>
      <c r="G91" s="12"/>
      <c r="H91" s="12"/>
      <c r="I91" s="12"/>
      <c r="K91" s="12"/>
      <c r="L91" s="12"/>
      <c r="M91" s="12"/>
      <c r="N91" s="12"/>
      <c r="O91" s="12"/>
      <c r="P91" s="12"/>
      <c r="Q91" s="12"/>
    </row>
    <row r="92" spans="1:17" hidden="1" x14ac:dyDescent="0.3">
      <c r="A92" s="12" t="s">
        <v>49</v>
      </c>
      <c r="B92" s="12"/>
      <c r="C92" s="12"/>
      <c r="D92" s="12"/>
      <c r="E92" s="12"/>
      <c r="F92" s="12"/>
      <c r="G92" s="12"/>
      <c r="H92" s="12"/>
      <c r="I92" s="12"/>
      <c r="K92" s="12"/>
      <c r="L92" s="12"/>
      <c r="M92" s="12"/>
      <c r="N92" s="12"/>
      <c r="O92" s="12"/>
      <c r="P92" s="12"/>
      <c r="Q92" s="12"/>
    </row>
    <row r="93" spans="1:17" hidden="1" x14ac:dyDescent="0.3">
      <c r="A93" s="12" t="s">
        <v>50</v>
      </c>
      <c r="B93" s="12"/>
      <c r="C93" s="12"/>
      <c r="D93" s="12"/>
      <c r="E93" s="12"/>
      <c r="F93" s="12"/>
      <c r="G93" s="12"/>
      <c r="H93" s="12"/>
      <c r="I93" s="12"/>
      <c r="K93" s="12"/>
      <c r="L93" s="12"/>
      <c r="M93" s="12"/>
      <c r="N93" s="12"/>
      <c r="O93" s="12"/>
      <c r="P93" s="12"/>
      <c r="Q93" s="12"/>
    </row>
    <row r="94" spans="1:17" hidden="1" x14ac:dyDescent="0.3">
      <c r="A94" s="12" t="s">
        <v>26</v>
      </c>
      <c r="B94" s="12"/>
      <c r="C94" s="12"/>
      <c r="D94" s="12"/>
      <c r="E94" s="12"/>
      <c r="F94" s="12"/>
      <c r="G94" s="12"/>
      <c r="H94" s="12"/>
      <c r="I94" s="12"/>
      <c r="K94" s="12"/>
      <c r="L94" s="12"/>
      <c r="M94" s="12"/>
      <c r="N94" s="12"/>
      <c r="O94" s="12"/>
      <c r="P94" s="12"/>
      <c r="Q94" s="12"/>
    </row>
    <row r="95" spans="1:17" hidden="1" x14ac:dyDescent="0.3">
      <c r="A95" s="12" t="s">
        <v>51</v>
      </c>
      <c r="B95" s="12"/>
      <c r="C95" s="12"/>
      <c r="D95" s="12"/>
      <c r="E95" s="12"/>
      <c r="F95" s="12"/>
      <c r="G95" s="12"/>
      <c r="H95" s="12"/>
      <c r="I95" s="12"/>
      <c r="K95" s="12"/>
      <c r="L95" s="12"/>
      <c r="M95" s="12"/>
      <c r="N95" s="12"/>
      <c r="O95" s="12"/>
      <c r="P95" s="12"/>
      <c r="Q95" s="12"/>
    </row>
    <row r="96" spans="1:17" hidden="1" x14ac:dyDescent="0.3">
      <c r="A96" s="12" t="s">
        <v>27</v>
      </c>
      <c r="B96" s="12"/>
      <c r="C96" s="12"/>
      <c r="D96" s="12"/>
      <c r="E96" s="12"/>
      <c r="F96" s="12"/>
      <c r="G96" s="12"/>
      <c r="H96" s="12"/>
      <c r="I96" s="12"/>
      <c r="K96" s="12"/>
      <c r="L96" s="12"/>
      <c r="M96" s="12"/>
      <c r="N96" s="12"/>
      <c r="O96" s="12"/>
      <c r="P96" s="12"/>
      <c r="Q96" s="12"/>
    </row>
    <row r="97" spans="1:17" hidden="1" x14ac:dyDescent="0.3">
      <c r="A97" s="12" t="s">
        <v>52</v>
      </c>
      <c r="B97" s="12"/>
      <c r="C97" s="12"/>
      <c r="D97" s="12"/>
      <c r="E97" s="12"/>
      <c r="F97" s="12"/>
      <c r="G97" s="12"/>
      <c r="H97" s="12"/>
      <c r="I97" s="12"/>
      <c r="K97" s="12"/>
      <c r="L97" s="12"/>
      <c r="M97" s="12"/>
      <c r="N97" s="12"/>
      <c r="O97" s="12"/>
      <c r="P97" s="12"/>
      <c r="Q97" s="12"/>
    </row>
    <row r="98" spans="1:17" hidden="1" x14ac:dyDescent="0.3">
      <c r="A98" s="12" t="s">
        <v>28</v>
      </c>
      <c r="B98" s="12"/>
      <c r="C98" s="12"/>
      <c r="D98" s="12"/>
      <c r="E98" s="12"/>
      <c r="F98" s="12"/>
      <c r="G98" s="12"/>
      <c r="H98" s="12"/>
      <c r="I98" s="12"/>
      <c r="K98" s="12"/>
      <c r="L98" s="12"/>
      <c r="M98" s="12"/>
      <c r="N98" s="12"/>
      <c r="O98" s="12"/>
      <c r="P98" s="12"/>
      <c r="Q98" s="12"/>
    </row>
    <row r="99" spans="1:17" hidden="1" x14ac:dyDescent="0.3">
      <c r="A99" s="12" t="s">
        <v>29</v>
      </c>
      <c r="B99" s="12"/>
      <c r="C99" s="12"/>
      <c r="D99" s="12"/>
      <c r="E99" s="12"/>
      <c r="F99" s="12"/>
      <c r="G99" s="12"/>
      <c r="H99" s="12"/>
      <c r="I99" s="12"/>
      <c r="K99" s="12"/>
      <c r="L99" s="12"/>
      <c r="M99" s="12"/>
      <c r="N99" s="12"/>
      <c r="O99" s="12"/>
      <c r="P99" s="12"/>
      <c r="Q99" s="12"/>
    </row>
    <row r="100" spans="1:17" hidden="1" x14ac:dyDescent="0.3">
      <c r="A100" s="12" t="s">
        <v>53</v>
      </c>
      <c r="B100" s="12"/>
      <c r="C100" s="12"/>
      <c r="D100" s="12"/>
      <c r="E100" s="12"/>
      <c r="F100" s="12"/>
      <c r="G100" s="12"/>
      <c r="H100" s="12"/>
      <c r="I100" s="12"/>
      <c r="K100" s="12"/>
      <c r="L100" s="12"/>
      <c r="M100" s="12"/>
      <c r="N100" s="12"/>
      <c r="O100" s="12"/>
      <c r="P100" s="12"/>
      <c r="Q100" s="12"/>
    </row>
    <row r="101" spans="1:17" hidden="1" x14ac:dyDescent="0.3">
      <c r="A101" s="12" t="s">
        <v>30</v>
      </c>
      <c r="B101" s="12"/>
      <c r="C101" s="12"/>
      <c r="D101" s="12"/>
      <c r="E101" s="12"/>
      <c r="F101" s="12"/>
      <c r="G101" s="12"/>
      <c r="H101" s="12"/>
      <c r="I101" s="12"/>
      <c r="K101" s="12"/>
      <c r="L101" s="12"/>
      <c r="M101" s="12"/>
      <c r="N101" s="12"/>
      <c r="O101" s="12"/>
      <c r="P101" s="12"/>
      <c r="Q101" s="12"/>
    </row>
    <row r="102" spans="1:17" hidden="1" x14ac:dyDescent="0.3">
      <c r="A102" s="12" t="s">
        <v>37</v>
      </c>
      <c r="B102" s="12"/>
      <c r="C102" s="12"/>
      <c r="D102" s="12"/>
      <c r="E102" s="12"/>
      <c r="F102" s="12"/>
      <c r="G102" s="12"/>
      <c r="H102" s="12"/>
      <c r="I102" s="12"/>
      <c r="K102" s="12"/>
      <c r="L102" s="12"/>
      <c r="M102" s="12"/>
      <c r="N102" s="12"/>
      <c r="O102" s="12"/>
      <c r="P102" s="12"/>
      <c r="Q102" s="12"/>
    </row>
    <row r="103" spans="1:17" hidden="1" x14ac:dyDescent="0.3"/>
    <row r="104" spans="1:17" hidden="1" x14ac:dyDescent="0.3"/>
    <row r="105" spans="1:17" hidden="1" x14ac:dyDescent="0.3">
      <c r="A105" s="2" t="s">
        <v>15</v>
      </c>
    </row>
    <row r="106" spans="1:17" hidden="1" x14ac:dyDescent="0.3">
      <c r="A106" t="s">
        <v>14</v>
      </c>
    </row>
    <row r="107" spans="1:17" x14ac:dyDescent="0.3">
      <c r="A107" s="22" t="s">
        <v>42</v>
      </c>
      <c r="K107" s="13">
        <v>2.2000000000000002</v>
      </c>
      <c r="L107" s="13">
        <v>2.4</v>
      </c>
      <c r="M107" s="13">
        <v>2.2000000000000002</v>
      </c>
      <c r="N107" s="13">
        <v>1.8</v>
      </c>
      <c r="O107" s="13">
        <v>2.5</v>
      </c>
      <c r="P107" s="13">
        <v>2.5</v>
      </c>
      <c r="Q107" s="13">
        <v>2.5</v>
      </c>
    </row>
    <row r="108" spans="1:17" x14ac:dyDescent="0.3">
      <c r="A108" s="21" t="s">
        <v>40</v>
      </c>
      <c r="K108" s="23">
        <v>2</v>
      </c>
      <c r="L108" s="23" t="s">
        <v>54</v>
      </c>
      <c r="M108" s="23">
        <v>1.9</v>
      </c>
      <c r="N108" s="23"/>
      <c r="O108" s="23"/>
      <c r="P108" s="23"/>
      <c r="Q108" s="23"/>
    </row>
  </sheetData>
  <mergeCells count="2">
    <mergeCell ref="C3:I3"/>
    <mergeCell ref="K3:Q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1EAC-9236-49B2-B86D-59821DB42A63}">
  <dimension ref="A2:R95"/>
  <sheetViews>
    <sheetView topLeftCell="A15" workbookViewId="0">
      <selection activeCell="K23" sqref="K23"/>
    </sheetView>
  </sheetViews>
  <sheetFormatPr defaultRowHeight="14.4" x14ac:dyDescent="0.3"/>
  <cols>
    <col min="1" max="1" width="16.33203125" bestFit="1" customWidth="1"/>
    <col min="3" max="5" width="9.109375" customWidth="1"/>
    <col min="6" max="9" width="10.109375" customWidth="1"/>
    <col min="11" max="12" width="12" bestFit="1" customWidth="1"/>
    <col min="13" max="17" width="10.44140625" bestFit="1" customWidth="1"/>
    <col min="18" max="18" width="11.109375" bestFit="1" customWidth="1"/>
  </cols>
  <sheetData>
    <row r="2" spans="1:17" x14ac:dyDescent="0.3">
      <c r="A2" s="2" t="s">
        <v>9</v>
      </c>
    </row>
    <row r="3" spans="1:17" x14ac:dyDescent="0.3">
      <c r="C3" s="26" t="s">
        <v>13</v>
      </c>
      <c r="D3" s="26"/>
      <c r="E3" s="26"/>
      <c r="F3" s="26"/>
      <c r="G3" s="26"/>
      <c r="H3" s="26"/>
      <c r="I3" s="26"/>
      <c r="K3" s="27" t="s">
        <v>10</v>
      </c>
      <c r="L3" s="27"/>
      <c r="M3" s="27"/>
      <c r="N3" s="27"/>
      <c r="O3" s="27"/>
      <c r="P3" s="27"/>
      <c r="Q3" s="27"/>
    </row>
    <row r="4" spans="1:17" x14ac:dyDescent="0.3">
      <c r="A4" s="12"/>
      <c r="B4" s="12" t="s">
        <v>0</v>
      </c>
      <c r="C4" s="6">
        <v>44011</v>
      </c>
      <c r="D4" s="6">
        <v>44012</v>
      </c>
      <c r="E4" s="6">
        <v>44013</v>
      </c>
      <c r="F4" s="6">
        <v>44014</v>
      </c>
      <c r="G4" s="6">
        <v>44015</v>
      </c>
      <c r="H4" s="6">
        <v>44016</v>
      </c>
      <c r="I4" s="6">
        <v>44017</v>
      </c>
      <c r="K4" s="6">
        <f>C4</f>
        <v>44011</v>
      </c>
      <c r="L4" s="6">
        <f t="shared" ref="L4:Q4" si="0">D4</f>
        <v>44012</v>
      </c>
      <c r="M4" s="6">
        <f t="shared" si="0"/>
        <v>44013</v>
      </c>
      <c r="N4" s="6">
        <f t="shared" si="0"/>
        <v>44014</v>
      </c>
      <c r="O4" s="6">
        <f t="shared" si="0"/>
        <v>44015</v>
      </c>
      <c r="P4" s="6">
        <f t="shared" si="0"/>
        <v>44016</v>
      </c>
      <c r="Q4" s="6">
        <f t="shared" si="0"/>
        <v>44017</v>
      </c>
    </row>
    <row r="5" spans="1:17" x14ac:dyDescent="0.3">
      <c r="A5" s="12" t="s">
        <v>1</v>
      </c>
      <c r="B5" s="15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12">
        <v>0</v>
      </c>
      <c r="K5" s="7">
        <f>C5*$B5</f>
        <v>0</v>
      </c>
      <c r="L5" s="7">
        <f t="shared" ref="L5:Q19" si="1">D5*$B5</f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7" x14ac:dyDescent="0.3">
      <c r="A6" s="12" t="s">
        <v>2</v>
      </c>
      <c r="B6" s="15">
        <v>2.2000000000000002</v>
      </c>
      <c r="C6" s="7">
        <v>158</v>
      </c>
      <c r="D6" s="7">
        <v>1755</v>
      </c>
      <c r="E6" s="7">
        <v>2880</v>
      </c>
      <c r="F6" s="7">
        <v>3105</v>
      </c>
      <c r="G6" s="7">
        <v>3105</v>
      </c>
      <c r="H6" s="7">
        <v>3105</v>
      </c>
      <c r="I6" s="12">
        <v>3105</v>
      </c>
      <c r="K6" s="7">
        <f t="shared" ref="K6:K19" si="2">C6*$B6</f>
        <v>347.6</v>
      </c>
      <c r="L6" s="7">
        <f t="shared" si="1"/>
        <v>3861.0000000000005</v>
      </c>
      <c r="M6" s="7">
        <f t="shared" si="1"/>
        <v>6336.0000000000009</v>
      </c>
      <c r="N6" s="7">
        <f t="shared" si="1"/>
        <v>6831.0000000000009</v>
      </c>
      <c r="O6" s="7">
        <f t="shared" si="1"/>
        <v>6831.0000000000009</v>
      </c>
      <c r="P6" s="7">
        <f t="shared" si="1"/>
        <v>6831.0000000000009</v>
      </c>
      <c r="Q6" s="7">
        <f t="shared" si="1"/>
        <v>6831.0000000000009</v>
      </c>
    </row>
    <row r="7" spans="1:17" x14ac:dyDescent="0.3">
      <c r="A7" s="12" t="s">
        <v>3</v>
      </c>
      <c r="B7" s="15">
        <v>1.2</v>
      </c>
      <c r="C7" s="7">
        <v>0</v>
      </c>
      <c r="D7" s="7">
        <v>0</v>
      </c>
      <c r="E7" s="7">
        <v>1505</v>
      </c>
      <c r="F7" s="7">
        <v>3089</v>
      </c>
      <c r="G7" s="7">
        <v>3089</v>
      </c>
      <c r="H7" s="7">
        <v>3089</v>
      </c>
      <c r="I7" s="12">
        <v>3089</v>
      </c>
      <c r="K7" s="7">
        <f t="shared" si="2"/>
        <v>0</v>
      </c>
      <c r="L7" s="7">
        <f t="shared" si="1"/>
        <v>0</v>
      </c>
      <c r="M7" s="7">
        <f t="shared" si="1"/>
        <v>1806</v>
      </c>
      <c r="N7" s="7">
        <f t="shared" si="1"/>
        <v>3706.7999999999997</v>
      </c>
      <c r="O7" s="7">
        <f t="shared" si="1"/>
        <v>3706.7999999999997</v>
      </c>
      <c r="P7" s="7">
        <f t="shared" si="1"/>
        <v>3706.7999999999997</v>
      </c>
      <c r="Q7" s="7">
        <f t="shared" si="1"/>
        <v>3706.7999999999997</v>
      </c>
    </row>
    <row r="8" spans="1:17" x14ac:dyDescent="0.3">
      <c r="A8" s="12" t="s">
        <v>4</v>
      </c>
      <c r="B8" s="15">
        <v>1.01</v>
      </c>
      <c r="C8" s="7">
        <v>4158</v>
      </c>
      <c r="D8" s="7">
        <v>4158</v>
      </c>
      <c r="E8" s="7">
        <v>4158</v>
      </c>
      <c r="F8" s="7">
        <v>4158</v>
      </c>
      <c r="G8" s="7">
        <v>2822</v>
      </c>
      <c r="H8" s="7">
        <v>4142</v>
      </c>
      <c r="I8" s="12">
        <v>3524</v>
      </c>
      <c r="K8" s="7">
        <f t="shared" si="2"/>
        <v>4199.58</v>
      </c>
      <c r="L8" s="7">
        <f t="shared" si="1"/>
        <v>4199.58</v>
      </c>
      <c r="M8" s="7">
        <f t="shared" si="1"/>
        <v>4199.58</v>
      </c>
      <c r="N8" s="7">
        <f t="shared" si="1"/>
        <v>4199.58</v>
      </c>
      <c r="O8" s="7">
        <f t="shared" si="1"/>
        <v>2850.22</v>
      </c>
      <c r="P8" s="7">
        <f t="shared" si="1"/>
        <v>4183.42</v>
      </c>
      <c r="Q8" s="7">
        <f t="shared" si="1"/>
        <v>3559.2400000000002</v>
      </c>
    </row>
    <row r="9" spans="1:17" x14ac:dyDescent="0.3">
      <c r="A9" s="12" t="s">
        <v>5</v>
      </c>
      <c r="B9" s="15">
        <v>5.29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K9" s="7">
        <f t="shared" si="2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</row>
    <row r="10" spans="1:17" x14ac:dyDescent="0.3">
      <c r="A10" s="12" t="s">
        <v>6</v>
      </c>
      <c r="B10" s="15">
        <v>1</v>
      </c>
      <c r="C10" s="7">
        <v>90</v>
      </c>
      <c r="D10" s="7">
        <v>108</v>
      </c>
      <c r="E10" s="7">
        <v>108</v>
      </c>
      <c r="F10" s="7">
        <v>108</v>
      </c>
      <c r="G10" s="7">
        <v>108</v>
      </c>
      <c r="H10" s="7">
        <v>108</v>
      </c>
      <c r="I10" s="7">
        <v>108</v>
      </c>
      <c r="K10" s="7">
        <f t="shared" si="2"/>
        <v>90</v>
      </c>
      <c r="L10" s="7">
        <f t="shared" si="1"/>
        <v>108</v>
      </c>
      <c r="M10" s="7">
        <f t="shared" si="1"/>
        <v>108</v>
      </c>
      <c r="N10" s="7">
        <f t="shared" si="1"/>
        <v>108</v>
      </c>
      <c r="O10" s="7">
        <f t="shared" si="1"/>
        <v>108</v>
      </c>
      <c r="P10" s="7">
        <f t="shared" si="1"/>
        <v>108</v>
      </c>
      <c r="Q10" s="7">
        <f t="shared" si="1"/>
        <v>108</v>
      </c>
    </row>
    <row r="11" spans="1:17" x14ac:dyDescent="0.3">
      <c r="A11" s="12" t="s">
        <v>17</v>
      </c>
      <c r="B11" s="15">
        <v>1.7</v>
      </c>
      <c r="C11" s="7">
        <f>C20</f>
        <v>4406</v>
      </c>
      <c r="D11" s="7">
        <f t="shared" ref="D11:I11" si="3">D20</f>
        <v>6021</v>
      </c>
      <c r="E11" s="7">
        <f t="shared" si="3"/>
        <v>8651</v>
      </c>
      <c r="F11" s="7">
        <f t="shared" si="3"/>
        <v>10460</v>
      </c>
      <c r="G11" s="7">
        <f t="shared" si="3"/>
        <v>9124</v>
      </c>
      <c r="H11" s="7">
        <f t="shared" si="3"/>
        <v>10444</v>
      </c>
      <c r="I11" s="7">
        <f t="shared" si="3"/>
        <v>9826</v>
      </c>
      <c r="K11" s="7">
        <f t="shared" si="2"/>
        <v>7490.2</v>
      </c>
      <c r="L11" s="7">
        <f t="shared" si="1"/>
        <v>10235.699999999999</v>
      </c>
      <c r="M11" s="7">
        <f t="shared" si="1"/>
        <v>14706.699999999999</v>
      </c>
      <c r="N11" s="7">
        <f t="shared" si="1"/>
        <v>17782</v>
      </c>
      <c r="O11" s="7">
        <f t="shared" si="1"/>
        <v>15510.8</v>
      </c>
      <c r="P11" s="7">
        <f t="shared" si="1"/>
        <v>17754.8</v>
      </c>
      <c r="Q11" s="7">
        <f t="shared" si="1"/>
        <v>16704.2</v>
      </c>
    </row>
    <row r="12" spans="1:17" x14ac:dyDescent="0.3">
      <c r="A12" s="12" t="s">
        <v>18</v>
      </c>
      <c r="B12" s="15">
        <v>0.65</v>
      </c>
      <c r="C12" s="7">
        <f>C20</f>
        <v>4406</v>
      </c>
      <c r="D12" s="7">
        <f t="shared" ref="D12:I12" si="4">D20</f>
        <v>6021</v>
      </c>
      <c r="E12" s="7">
        <f t="shared" si="4"/>
        <v>8651</v>
      </c>
      <c r="F12" s="7">
        <f t="shared" si="4"/>
        <v>10460</v>
      </c>
      <c r="G12" s="7">
        <f t="shared" si="4"/>
        <v>9124</v>
      </c>
      <c r="H12" s="7">
        <f t="shared" si="4"/>
        <v>10444</v>
      </c>
      <c r="I12" s="7">
        <f t="shared" si="4"/>
        <v>9826</v>
      </c>
      <c r="K12" s="7">
        <f t="shared" si="2"/>
        <v>2863.9</v>
      </c>
      <c r="L12" s="7">
        <f t="shared" si="1"/>
        <v>3913.65</v>
      </c>
      <c r="M12" s="7">
        <f t="shared" si="1"/>
        <v>5623.1500000000005</v>
      </c>
      <c r="N12" s="7">
        <f t="shared" si="1"/>
        <v>6799</v>
      </c>
      <c r="O12" s="7">
        <f t="shared" si="1"/>
        <v>5930.6</v>
      </c>
      <c r="P12" s="7">
        <f t="shared" si="1"/>
        <v>6788.6</v>
      </c>
      <c r="Q12" s="7">
        <f t="shared" si="1"/>
        <v>6386.9000000000005</v>
      </c>
    </row>
    <row r="13" spans="1:17" x14ac:dyDescent="0.3">
      <c r="A13" s="12" t="s">
        <v>19</v>
      </c>
      <c r="B13" s="15">
        <v>0.6</v>
      </c>
      <c r="C13" s="7">
        <f>C19</f>
        <v>4494.12</v>
      </c>
      <c r="D13" s="7">
        <f t="shared" ref="D13:I14" si="5">D19</f>
        <v>6141.42</v>
      </c>
      <c r="E13" s="7">
        <f t="shared" si="5"/>
        <v>8824.02</v>
      </c>
      <c r="F13" s="7">
        <f t="shared" si="5"/>
        <v>10669.2</v>
      </c>
      <c r="G13" s="7">
        <f t="shared" si="5"/>
        <v>9306.48</v>
      </c>
      <c r="H13" s="7">
        <f t="shared" si="5"/>
        <v>10652.880000000001</v>
      </c>
      <c r="I13" s="7">
        <f t="shared" si="5"/>
        <v>10022.52</v>
      </c>
      <c r="K13" s="7">
        <f t="shared" si="2"/>
        <v>2696.4719999999998</v>
      </c>
      <c r="L13" s="7">
        <f t="shared" si="1"/>
        <v>3684.8519999999999</v>
      </c>
      <c r="M13" s="7">
        <f t="shared" si="1"/>
        <v>5294.4120000000003</v>
      </c>
      <c r="N13" s="7">
        <f t="shared" si="1"/>
        <v>6401.52</v>
      </c>
      <c r="O13" s="7">
        <f t="shared" si="1"/>
        <v>5583.8879999999999</v>
      </c>
      <c r="P13" s="7">
        <f t="shared" si="1"/>
        <v>6391.7280000000001</v>
      </c>
      <c r="Q13" s="7">
        <f t="shared" si="1"/>
        <v>6013.5119999999997</v>
      </c>
    </row>
    <row r="14" spans="1:17" x14ac:dyDescent="0.3">
      <c r="A14" s="12" t="s">
        <v>20</v>
      </c>
      <c r="B14" s="15">
        <v>0.15</v>
      </c>
      <c r="C14" s="7">
        <f>C20</f>
        <v>4406</v>
      </c>
      <c r="D14" s="7">
        <f t="shared" si="5"/>
        <v>6021</v>
      </c>
      <c r="E14" s="7">
        <f t="shared" si="5"/>
        <v>8651</v>
      </c>
      <c r="F14" s="7">
        <f t="shared" si="5"/>
        <v>10460</v>
      </c>
      <c r="G14" s="7">
        <f t="shared" si="5"/>
        <v>9124</v>
      </c>
      <c r="H14" s="7">
        <f t="shared" si="5"/>
        <v>10444</v>
      </c>
      <c r="I14" s="7">
        <f t="shared" si="5"/>
        <v>9826</v>
      </c>
      <c r="K14" s="7">
        <f t="shared" si="2"/>
        <v>660.9</v>
      </c>
      <c r="L14" s="7">
        <f t="shared" si="1"/>
        <v>903.15</v>
      </c>
      <c r="M14" s="7">
        <f t="shared" si="1"/>
        <v>1297.6499999999999</v>
      </c>
      <c r="N14" s="7">
        <f t="shared" si="1"/>
        <v>1569</v>
      </c>
      <c r="O14" s="7">
        <f t="shared" si="1"/>
        <v>1368.6</v>
      </c>
      <c r="P14" s="7">
        <f t="shared" si="1"/>
        <v>1566.6</v>
      </c>
      <c r="Q14" s="7">
        <f t="shared" si="1"/>
        <v>1473.8999999999999</v>
      </c>
    </row>
    <row r="15" spans="1:17" x14ac:dyDescent="0.3">
      <c r="A15" s="12" t="s">
        <v>21</v>
      </c>
      <c r="B15" s="15">
        <v>0.27</v>
      </c>
      <c r="C15" s="7">
        <f>C20</f>
        <v>4406</v>
      </c>
      <c r="D15" s="7">
        <f t="shared" ref="D15:I15" si="6">D20</f>
        <v>6021</v>
      </c>
      <c r="E15" s="7">
        <f t="shared" si="6"/>
        <v>8651</v>
      </c>
      <c r="F15" s="7">
        <f t="shared" si="6"/>
        <v>10460</v>
      </c>
      <c r="G15" s="7">
        <f t="shared" si="6"/>
        <v>9124</v>
      </c>
      <c r="H15" s="7">
        <f t="shared" si="6"/>
        <v>10444</v>
      </c>
      <c r="I15" s="7">
        <f t="shared" si="6"/>
        <v>9826</v>
      </c>
      <c r="K15" s="7">
        <f t="shared" si="2"/>
        <v>1189.6200000000001</v>
      </c>
      <c r="L15" s="7">
        <f t="shared" si="1"/>
        <v>1625.67</v>
      </c>
      <c r="M15" s="7">
        <f t="shared" si="1"/>
        <v>2335.77</v>
      </c>
      <c r="N15" s="7">
        <f t="shared" si="1"/>
        <v>2824.2000000000003</v>
      </c>
      <c r="O15" s="7">
        <f t="shared" si="1"/>
        <v>2463.48</v>
      </c>
      <c r="P15" s="7">
        <f t="shared" si="1"/>
        <v>2819.88</v>
      </c>
      <c r="Q15" s="7">
        <f t="shared" si="1"/>
        <v>2653.02</v>
      </c>
    </row>
    <row r="16" spans="1:17" x14ac:dyDescent="0.3">
      <c r="A16" s="12" t="s">
        <v>22</v>
      </c>
      <c r="B16" s="15">
        <v>0.3</v>
      </c>
      <c r="C16" s="7">
        <f>C20</f>
        <v>4406</v>
      </c>
      <c r="D16" s="7">
        <f t="shared" ref="D16:I16" si="7">D20</f>
        <v>6021</v>
      </c>
      <c r="E16" s="7">
        <f t="shared" si="7"/>
        <v>8651</v>
      </c>
      <c r="F16" s="7">
        <f t="shared" si="7"/>
        <v>10460</v>
      </c>
      <c r="G16" s="7">
        <f t="shared" si="7"/>
        <v>9124</v>
      </c>
      <c r="H16" s="7">
        <f t="shared" si="7"/>
        <v>10444</v>
      </c>
      <c r="I16" s="7">
        <f t="shared" si="7"/>
        <v>9826</v>
      </c>
      <c r="K16" s="7">
        <f t="shared" si="2"/>
        <v>1321.8</v>
      </c>
      <c r="L16" s="7">
        <f t="shared" si="1"/>
        <v>1806.3</v>
      </c>
      <c r="M16" s="7">
        <f t="shared" si="1"/>
        <v>2595.2999999999997</v>
      </c>
      <c r="N16" s="7">
        <f t="shared" si="1"/>
        <v>3138</v>
      </c>
      <c r="O16" s="7">
        <f t="shared" si="1"/>
        <v>2737.2</v>
      </c>
      <c r="P16" s="7">
        <f t="shared" si="1"/>
        <v>3133.2</v>
      </c>
      <c r="Q16" s="7">
        <f t="shared" si="1"/>
        <v>2947.7999999999997</v>
      </c>
    </row>
    <row r="17" spans="1:17" x14ac:dyDescent="0.3">
      <c r="A17" s="12" t="s">
        <v>23</v>
      </c>
      <c r="B17" s="15">
        <v>0.1</v>
      </c>
      <c r="C17" s="7">
        <f>C20</f>
        <v>4406</v>
      </c>
      <c r="D17" s="7">
        <f t="shared" ref="D17:I17" si="8">D20</f>
        <v>6021</v>
      </c>
      <c r="E17" s="7">
        <f t="shared" si="8"/>
        <v>8651</v>
      </c>
      <c r="F17" s="7">
        <f t="shared" si="8"/>
        <v>10460</v>
      </c>
      <c r="G17" s="7">
        <f t="shared" si="8"/>
        <v>9124</v>
      </c>
      <c r="H17" s="7">
        <f t="shared" si="8"/>
        <v>10444</v>
      </c>
      <c r="I17" s="7">
        <f t="shared" si="8"/>
        <v>9826</v>
      </c>
      <c r="K17" s="7">
        <f t="shared" si="2"/>
        <v>440.6</v>
      </c>
      <c r="L17" s="7">
        <f t="shared" si="1"/>
        <v>602.1</v>
      </c>
      <c r="M17" s="7">
        <f t="shared" si="1"/>
        <v>865.1</v>
      </c>
      <c r="N17" s="7">
        <f t="shared" si="1"/>
        <v>1046</v>
      </c>
      <c r="O17" s="7">
        <f t="shared" si="1"/>
        <v>912.40000000000009</v>
      </c>
      <c r="P17" s="7">
        <f t="shared" si="1"/>
        <v>1044.4000000000001</v>
      </c>
      <c r="Q17" s="7">
        <f t="shared" si="1"/>
        <v>982.6</v>
      </c>
    </row>
    <row r="18" spans="1:17" x14ac:dyDescent="0.3">
      <c r="A18" s="12" t="s">
        <v>8</v>
      </c>
      <c r="B18" s="15">
        <v>0.45</v>
      </c>
      <c r="C18" s="7">
        <v>0</v>
      </c>
      <c r="D18" s="7">
        <v>0</v>
      </c>
      <c r="E18" s="7">
        <f>11*600</f>
        <v>6600</v>
      </c>
      <c r="F18" s="7">
        <f t="shared" ref="F18:I18" si="9">11*600</f>
        <v>6600</v>
      </c>
      <c r="G18" s="7">
        <f t="shared" si="9"/>
        <v>6600</v>
      </c>
      <c r="H18" s="7">
        <f t="shared" si="9"/>
        <v>6600</v>
      </c>
      <c r="I18" s="7">
        <f t="shared" si="9"/>
        <v>6600</v>
      </c>
      <c r="K18" s="7">
        <f t="shared" si="2"/>
        <v>0</v>
      </c>
      <c r="L18" s="7">
        <f t="shared" si="1"/>
        <v>0</v>
      </c>
      <c r="M18" s="7">
        <f>E18*$B18</f>
        <v>2970</v>
      </c>
      <c r="N18" s="7">
        <f>F18*$B18</f>
        <v>2970</v>
      </c>
      <c r="O18" s="7">
        <f>G18*$B18</f>
        <v>2970</v>
      </c>
      <c r="P18" s="7">
        <f t="shared" si="1"/>
        <v>2970</v>
      </c>
      <c r="Q18" s="7">
        <f t="shared" si="1"/>
        <v>2970</v>
      </c>
    </row>
    <row r="19" spans="1:17" x14ac:dyDescent="0.3">
      <c r="A19" s="12" t="s">
        <v>7</v>
      </c>
      <c r="B19" s="15">
        <v>0.2</v>
      </c>
      <c r="C19" s="7">
        <f>SUM(C5:C10)*1.02</f>
        <v>4494.12</v>
      </c>
      <c r="D19" s="7">
        <f t="shared" ref="D19:I19" si="10">SUM(D5:D10)*1.02</f>
        <v>6141.42</v>
      </c>
      <c r="E19" s="7">
        <f t="shared" si="10"/>
        <v>8824.02</v>
      </c>
      <c r="F19" s="7">
        <f t="shared" si="10"/>
        <v>10669.2</v>
      </c>
      <c r="G19" s="7">
        <f t="shared" si="10"/>
        <v>9306.48</v>
      </c>
      <c r="H19" s="7">
        <f t="shared" si="10"/>
        <v>10652.880000000001</v>
      </c>
      <c r="I19" s="7">
        <f t="shared" si="10"/>
        <v>10022.52</v>
      </c>
      <c r="K19" s="7">
        <f t="shared" si="2"/>
        <v>898.82400000000007</v>
      </c>
      <c r="L19" s="7">
        <f t="shared" si="1"/>
        <v>1228.2840000000001</v>
      </c>
      <c r="M19" s="7">
        <f t="shared" si="1"/>
        <v>1764.8040000000001</v>
      </c>
      <c r="N19" s="7">
        <f t="shared" si="1"/>
        <v>2133.84</v>
      </c>
      <c r="O19" s="7">
        <f t="shared" si="1"/>
        <v>1861.296</v>
      </c>
      <c r="P19" s="7">
        <f t="shared" si="1"/>
        <v>2130.5760000000005</v>
      </c>
      <c r="Q19" s="7">
        <f t="shared" si="1"/>
        <v>2004.5040000000001</v>
      </c>
    </row>
    <row r="20" spans="1:17" x14ac:dyDescent="0.3">
      <c r="A20" s="12" t="s">
        <v>14</v>
      </c>
      <c r="B20" s="15"/>
      <c r="C20" s="7">
        <f>SUM(C5:C10)</f>
        <v>4406</v>
      </c>
      <c r="D20" s="7">
        <f t="shared" ref="D20:I20" si="11">SUM(D5:D10)</f>
        <v>6021</v>
      </c>
      <c r="E20" s="7">
        <f t="shared" si="11"/>
        <v>8651</v>
      </c>
      <c r="F20" s="7">
        <f t="shared" si="11"/>
        <v>10460</v>
      </c>
      <c r="G20" s="7">
        <f t="shared" si="11"/>
        <v>9124</v>
      </c>
      <c r="H20" s="7">
        <f t="shared" si="11"/>
        <v>10444</v>
      </c>
      <c r="I20" s="7">
        <f t="shared" si="11"/>
        <v>9826</v>
      </c>
      <c r="K20" s="8">
        <f t="shared" ref="K20:Q20" si="12">SUM(K5:K19)</f>
        <v>22199.495999999999</v>
      </c>
      <c r="L20" s="8">
        <f t="shared" si="12"/>
        <v>32168.285999999996</v>
      </c>
      <c r="M20" s="8">
        <f t="shared" si="12"/>
        <v>49902.466</v>
      </c>
      <c r="N20" s="8">
        <f t="shared" si="12"/>
        <v>59508.94</v>
      </c>
      <c r="O20" s="8">
        <f t="shared" si="12"/>
        <v>52834.284</v>
      </c>
      <c r="P20" s="8">
        <f t="shared" si="12"/>
        <v>59429.004000000001</v>
      </c>
      <c r="Q20" s="8">
        <f t="shared" si="12"/>
        <v>56341.476000000002</v>
      </c>
    </row>
    <row r="21" spans="1:17" x14ac:dyDescent="0.3">
      <c r="K21" s="12"/>
      <c r="L21" s="12"/>
      <c r="M21" s="12"/>
      <c r="N21" s="12"/>
      <c r="O21" s="12"/>
      <c r="P21" s="12"/>
      <c r="Q21" s="12"/>
    </row>
    <row r="22" spans="1:17" x14ac:dyDescent="0.3">
      <c r="A22" s="16" t="s">
        <v>31</v>
      </c>
      <c r="B22" s="12"/>
      <c r="C22" s="12"/>
      <c r="D22" s="12"/>
      <c r="E22" s="12"/>
      <c r="F22" s="12"/>
      <c r="G22" s="12"/>
      <c r="H22" s="12"/>
      <c r="I22" s="12"/>
      <c r="K22" s="12"/>
      <c r="L22" s="12"/>
      <c r="M22" s="12"/>
      <c r="N22" s="12"/>
      <c r="O22" s="12"/>
      <c r="P22" s="12"/>
      <c r="Q22" s="12"/>
    </row>
    <row r="23" spans="1:17" x14ac:dyDescent="0.3">
      <c r="A23" s="12" t="s">
        <v>11</v>
      </c>
      <c r="B23" s="12"/>
      <c r="C23" s="12"/>
      <c r="D23" s="12"/>
      <c r="E23" s="12"/>
      <c r="F23" s="12"/>
      <c r="G23" s="12"/>
      <c r="H23" s="12"/>
      <c r="I23" s="12"/>
      <c r="K23" s="12">
        <f>C23*$B23</f>
        <v>0</v>
      </c>
      <c r="L23" s="12">
        <f t="shared" ref="L23:Q31" si="13">D23*$B23</f>
        <v>0</v>
      </c>
      <c r="M23" s="12">
        <f t="shared" si="13"/>
        <v>0</v>
      </c>
      <c r="N23" s="12">
        <f t="shared" si="13"/>
        <v>0</v>
      </c>
      <c r="O23" s="12">
        <f t="shared" si="13"/>
        <v>0</v>
      </c>
      <c r="P23" s="12">
        <f t="shared" si="13"/>
        <v>0</v>
      </c>
      <c r="Q23" s="12">
        <f t="shared" si="13"/>
        <v>0</v>
      </c>
    </row>
    <row r="24" spans="1:17" x14ac:dyDescent="0.3">
      <c r="A24" s="12" t="s">
        <v>12</v>
      </c>
      <c r="B24" s="12">
        <v>1300</v>
      </c>
      <c r="C24" s="12"/>
      <c r="D24" s="12"/>
      <c r="E24" s="12"/>
      <c r="F24" s="12"/>
      <c r="G24" s="12"/>
      <c r="H24" s="12"/>
      <c r="I24" s="12"/>
      <c r="K24" s="12">
        <f t="shared" ref="K24:K31" si="14">C24*$B24</f>
        <v>0</v>
      </c>
      <c r="L24" s="12">
        <f t="shared" si="13"/>
        <v>0</v>
      </c>
      <c r="M24" s="12">
        <f t="shared" si="13"/>
        <v>0</v>
      </c>
      <c r="N24" s="12">
        <f t="shared" si="13"/>
        <v>0</v>
      </c>
      <c r="O24" s="12">
        <f t="shared" si="13"/>
        <v>0</v>
      </c>
      <c r="P24" s="12">
        <f t="shared" si="13"/>
        <v>0</v>
      </c>
      <c r="Q24" s="12">
        <f t="shared" si="13"/>
        <v>0</v>
      </c>
    </row>
    <row r="25" spans="1:17" x14ac:dyDescent="0.3">
      <c r="A25" s="12" t="s">
        <v>24</v>
      </c>
      <c r="B25" s="12">
        <v>960</v>
      </c>
      <c r="C25" s="12">
        <v>1</v>
      </c>
      <c r="D25" s="12"/>
      <c r="E25" s="12"/>
      <c r="F25" s="12"/>
      <c r="G25" s="12"/>
      <c r="H25" s="12"/>
      <c r="I25" s="12"/>
      <c r="K25" s="12">
        <f t="shared" si="14"/>
        <v>960</v>
      </c>
      <c r="L25" s="12">
        <f t="shared" si="13"/>
        <v>0</v>
      </c>
      <c r="M25" s="12">
        <f t="shared" si="13"/>
        <v>0</v>
      </c>
      <c r="N25" s="12">
        <f t="shared" si="13"/>
        <v>0</v>
      </c>
      <c r="O25" s="12">
        <f t="shared" si="13"/>
        <v>0</v>
      </c>
      <c r="P25" s="12">
        <f t="shared" si="13"/>
        <v>0</v>
      </c>
      <c r="Q25" s="12">
        <f t="shared" si="13"/>
        <v>0</v>
      </c>
    </row>
    <row r="26" spans="1:17" x14ac:dyDescent="0.3">
      <c r="A26" s="12" t="s">
        <v>25</v>
      </c>
      <c r="B26" s="12">
        <v>779</v>
      </c>
      <c r="C26" s="12"/>
      <c r="D26" s="12"/>
      <c r="E26" s="12">
        <v>1</v>
      </c>
      <c r="F26" s="12"/>
      <c r="G26" s="12"/>
      <c r="H26" s="12"/>
      <c r="I26" s="12"/>
      <c r="K26" s="12">
        <f t="shared" si="14"/>
        <v>0</v>
      </c>
      <c r="L26" s="12">
        <f t="shared" si="13"/>
        <v>0</v>
      </c>
      <c r="M26" s="12">
        <f t="shared" si="13"/>
        <v>779</v>
      </c>
      <c r="N26" s="12">
        <f t="shared" si="13"/>
        <v>0</v>
      </c>
      <c r="O26" s="12">
        <f t="shared" si="13"/>
        <v>0</v>
      </c>
      <c r="P26" s="12">
        <f t="shared" si="13"/>
        <v>0</v>
      </c>
      <c r="Q26" s="12">
        <f t="shared" si="13"/>
        <v>0</v>
      </c>
    </row>
    <row r="27" spans="1:17" x14ac:dyDescent="0.3">
      <c r="A27" s="12" t="s">
        <v>26</v>
      </c>
      <c r="B27" s="12">
        <v>895</v>
      </c>
      <c r="C27" s="12"/>
      <c r="D27" s="12"/>
      <c r="E27" s="12"/>
      <c r="F27" s="12"/>
      <c r="G27" s="12">
        <v>1</v>
      </c>
      <c r="H27" s="12"/>
      <c r="I27" s="12"/>
      <c r="K27" s="12">
        <f t="shared" si="14"/>
        <v>0</v>
      </c>
      <c r="L27" s="12">
        <f t="shared" si="13"/>
        <v>0</v>
      </c>
      <c r="M27" s="12">
        <f t="shared" si="13"/>
        <v>0</v>
      </c>
      <c r="N27" s="12">
        <f t="shared" si="13"/>
        <v>0</v>
      </c>
      <c r="O27" s="12">
        <f t="shared" si="13"/>
        <v>895</v>
      </c>
      <c r="P27" s="12">
        <f t="shared" si="13"/>
        <v>0</v>
      </c>
      <c r="Q27" s="12">
        <f t="shared" si="13"/>
        <v>0</v>
      </c>
    </row>
    <row r="28" spans="1:17" x14ac:dyDescent="0.3">
      <c r="A28" s="12" t="s">
        <v>27</v>
      </c>
      <c r="B28" s="12">
        <v>787</v>
      </c>
      <c r="C28" s="12"/>
      <c r="D28" s="12"/>
      <c r="E28" s="12"/>
      <c r="F28" s="12"/>
      <c r="G28" s="12"/>
      <c r="H28" s="12">
        <v>1</v>
      </c>
      <c r="I28" s="12"/>
      <c r="K28" s="12">
        <f t="shared" si="14"/>
        <v>0</v>
      </c>
      <c r="L28" s="12">
        <f t="shared" si="13"/>
        <v>0</v>
      </c>
      <c r="M28" s="12">
        <f t="shared" si="13"/>
        <v>0</v>
      </c>
      <c r="N28" s="12">
        <f t="shared" si="13"/>
        <v>0</v>
      </c>
      <c r="O28" s="12">
        <f t="shared" si="13"/>
        <v>0</v>
      </c>
      <c r="P28" s="12">
        <f t="shared" si="13"/>
        <v>787</v>
      </c>
      <c r="Q28" s="12">
        <f t="shared" si="13"/>
        <v>0</v>
      </c>
    </row>
    <row r="29" spans="1:17" x14ac:dyDescent="0.3">
      <c r="A29" s="12" t="s">
        <v>28</v>
      </c>
      <c r="B29" s="12">
        <v>100</v>
      </c>
      <c r="C29" s="12">
        <v>1</v>
      </c>
      <c r="D29" s="12"/>
      <c r="E29" s="12"/>
      <c r="F29" s="12"/>
      <c r="G29" s="12"/>
      <c r="H29" s="12"/>
      <c r="I29" s="12"/>
      <c r="K29" s="12">
        <f t="shared" si="14"/>
        <v>100</v>
      </c>
      <c r="L29" s="12">
        <f t="shared" si="13"/>
        <v>0</v>
      </c>
      <c r="M29" s="12">
        <f t="shared" si="13"/>
        <v>0</v>
      </c>
      <c r="N29" s="12">
        <f t="shared" si="13"/>
        <v>0</v>
      </c>
      <c r="O29" s="12">
        <f t="shared" si="13"/>
        <v>0</v>
      </c>
      <c r="P29" s="12">
        <f t="shared" si="13"/>
        <v>0</v>
      </c>
      <c r="Q29" s="12">
        <f t="shared" si="13"/>
        <v>0</v>
      </c>
    </row>
    <row r="30" spans="1:17" x14ac:dyDescent="0.3">
      <c r="A30" s="12" t="s">
        <v>29</v>
      </c>
      <c r="B30" s="12">
        <v>4072</v>
      </c>
      <c r="C30" s="12"/>
      <c r="D30" s="12"/>
      <c r="E30" s="12"/>
      <c r="F30" s="12"/>
      <c r="G30" s="12"/>
      <c r="H30" s="12"/>
      <c r="I30" s="12"/>
      <c r="K30" s="12">
        <f t="shared" si="14"/>
        <v>0</v>
      </c>
      <c r="L30" s="12">
        <f t="shared" si="13"/>
        <v>0</v>
      </c>
      <c r="M30" s="12">
        <f t="shared" si="13"/>
        <v>0</v>
      </c>
      <c r="N30" s="12">
        <f t="shared" si="13"/>
        <v>0</v>
      </c>
      <c r="O30" s="12">
        <f t="shared" si="13"/>
        <v>0</v>
      </c>
      <c r="P30" s="12">
        <f t="shared" si="13"/>
        <v>0</v>
      </c>
      <c r="Q30" s="12">
        <f t="shared" si="13"/>
        <v>0</v>
      </c>
    </row>
    <row r="31" spans="1:17" x14ac:dyDescent="0.3">
      <c r="A31" s="12" t="s">
        <v>30</v>
      </c>
      <c r="B31" s="12">
        <v>100</v>
      </c>
      <c r="C31" s="12"/>
      <c r="D31" s="12"/>
      <c r="E31" s="12"/>
      <c r="F31" s="12"/>
      <c r="G31" s="12"/>
      <c r="H31" s="12"/>
      <c r="I31" s="12"/>
      <c r="K31" s="12">
        <f t="shared" si="14"/>
        <v>0</v>
      </c>
      <c r="L31" s="12">
        <f t="shared" si="13"/>
        <v>0</v>
      </c>
      <c r="M31" s="12">
        <f t="shared" si="13"/>
        <v>0</v>
      </c>
      <c r="N31" s="12">
        <f t="shared" si="13"/>
        <v>0</v>
      </c>
      <c r="O31" s="12">
        <f t="shared" si="13"/>
        <v>0</v>
      </c>
      <c r="P31" s="12">
        <f t="shared" si="13"/>
        <v>0</v>
      </c>
      <c r="Q31" s="12">
        <f t="shared" si="13"/>
        <v>0</v>
      </c>
    </row>
    <row r="32" spans="1:17" x14ac:dyDescent="0.3">
      <c r="K32" s="16">
        <f t="shared" ref="K32:Q32" si="15">SUM(K23:K31)</f>
        <v>1060</v>
      </c>
      <c r="L32" s="16">
        <f t="shared" si="15"/>
        <v>0</v>
      </c>
      <c r="M32" s="16">
        <f t="shared" si="15"/>
        <v>779</v>
      </c>
      <c r="N32" s="16">
        <f t="shared" si="15"/>
        <v>0</v>
      </c>
      <c r="O32" s="16">
        <f t="shared" si="15"/>
        <v>895</v>
      </c>
      <c r="P32" s="16">
        <f t="shared" si="15"/>
        <v>787</v>
      </c>
      <c r="Q32" s="16">
        <f t="shared" si="15"/>
        <v>0</v>
      </c>
    </row>
    <row r="33" spans="1:18" x14ac:dyDescent="0.3">
      <c r="K33" s="12"/>
      <c r="L33" s="12"/>
      <c r="M33" s="12"/>
      <c r="N33" s="12"/>
      <c r="O33" s="12"/>
      <c r="P33" s="12"/>
      <c r="Q33" s="12"/>
    </row>
    <row r="34" spans="1:18" x14ac:dyDescent="0.3">
      <c r="A34" s="2" t="s">
        <v>15</v>
      </c>
      <c r="K34" s="9">
        <f t="shared" ref="K34:Q34" si="16">(K32+K20)</f>
        <v>23259.495999999999</v>
      </c>
      <c r="L34" s="9">
        <f t="shared" si="16"/>
        <v>32168.285999999996</v>
      </c>
      <c r="M34" s="9">
        <f t="shared" si="16"/>
        <v>50681.466</v>
      </c>
      <c r="N34" s="9">
        <f t="shared" si="16"/>
        <v>59508.94</v>
      </c>
      <c r="O34" s="9">
        <f t="shared" si="16"/>
        <v>53729.284</v>
      </c>
      <c r="P34" s="9">
        <f t="shared" si="16"/>
        <v>60216.004000000001</v>
      </c>
      <c r="Q34" s="9">
        <f t="shared" si="16"/>
        <v>56341.476000000002</v>
      </c>
      <c r="R34" s="5">
        <f>SUM(K34:Q34)</f>
        <v>335904.95200000005</v>
      </c>
    </row>
    <row r="35" spans="1:18" x14ac:dyDescent="0.3">
      <c r="A35" t="s">
        <v>14</v>
      </c>
      <c r="K35" s="9">
        <f>C20</f>
        <v>4406</v>
      </c>
      <c r="L35" s="9">
        <f t="shared" ref="L35:Q35" si="17">D20</f>
        <v>6021</v>
      </c>
      <c r="M35" s="9">
        <f t="shared" si="17"/>
        <v>8651</v>
      </c>
      <c r="N35" s="9">
        <f t="shared" si="17"/>
        <v>10460</v>
      </c>
      <c r="O35" s="9">
        <f t="shared" si="17"/>
        <v>9124</v>
      </c>
      <c r="P35" s="9">
        <f t="shared" si="17"/>
        <v>10444</v>
      </c>
      <c r="Q35" s="9">
        <f t="shared" si="17"/>
        <v>9826</v>
      </c>
      <c r="R35" s="5">
        <f>SUM(K35:Q35)</f>
        <v>58932</v>
      </c>
    </row>
    <row r="36" spans="1:18" x14ac:dyDescent="0.3">
      <c r="A36" s="17" t="s">
        <v>16</v>
      </c>
      <c r="K36" s="18">
        <f>K34/K35</f>
        <v>5.2790503858374942</v>
      </c>
      <c r="L36" s="18">
        <f t="shared" ref="L36:R36" si="18">L34/L35</f>
        <v>5.3426816143497753</v>
      </c>
      <c r="M36" s="18">
        <f t="shared" si="18"/>
        <v>5.8584517396832734</v>
      </c>
      <c r="N36" s="18">
        <f t="shared" si="18"/>
        <v>5.6891912045889104</v>
      </c>
      <c r="O36" s="18">
        <f t="shared" si="18"/>
        <v>5.888786058746164</v>
      </c>
      <c r="P36" s="18">
        <f>P34/P35</f>
        <v>5.765607430103409</v>
      </c>
      <c r="Q36" s="18">
        <f t="shared" si="18"/>
        <v>5.7339177691837984</v>
      </c>
      <c r="R36" s="4">
        <f t="shared" si="18"/>
        <v>5.6998736170501605</v>
      </c>
    </row>
    <row r="39" spans="1:18" x14ac:dyDescent="0.3">
      <c r="A39" s="20" t="s">
        <v>34</v>
      </c>
      <c r="B39" s="20"/>
    </row>
    <row r="40" spans="1:18" x14ac:dyDescent="0.3">
      <c r="B40" t="s">
        <v>0</v>
      </c>
    </row>
    <row r="41" spans="1:18" x14ac:dyDescent="0.3">
      <c r="A41" s="12" t="s">
        <v>1</v>
      </c>
      <c r="B41" s="15">
        <v>11.3</v>
      </c>
    </row>
    <row r="42" spans="1:18" x14ac:dyDescent="0.3">
      <c r="A42" s="12" t="s">
        <v>2</v>
      </c>
      <c r="B42" s="15">
        <v>11.35</v>
      </c>
    </row>
    <row r="43" spans="1:18" x14ac:dyDescent="0.3">
      <c r="A43" s="12" t="s">
        <v>3</v>
      </c>
      <c r="B43" s="15">
        <v>3.2</v>
      </c>
    </row>
    <row r="44" spans="1:18" x14ac:dyDescent="0.3">
      <c r="A44" s="12" t="s">
        <v>4</v>
      </c>
      <c r="B44" s="15">
        <v>2</v>
      </c>
    </row>
    <row r="45" spans="1:18" x14ac:dyDescent="0.3">
      <c r="A45" s="12" t="s">
        <v>5</v>
      </c>
      <c r="B45" s="15">
        <v>28.2</v>
      </c>
    </row>
    <row r="46" spans="1:18" x14ac:dyDescent="0.3">
      <c r="A46" s="12" t="s">
        <v>6</v>
      </c>
      <c r="B46" s="15">
        <v>13</v>
      </c>
    </row>
    <row r="47" spans="1:18" x14ac:dyDescent="0.3">
      <c r="A47" s="12" t="s">
        <v>22</v>
      </c>
      <c r="B47" s="15">
        <v>0.3</v>
      </c>
    </row>
    <row r="48" spans="1:18" x14ac:dyDescent="0.3">
      <c r="A48" s="12" t="s">
        <v>23</v>
      </c>
      <c r="B48" s="15">
        <v>1</v>
      </c>
    </row>
    <row r="49" spans="1:2" x14ac:dyDescent="0.3">
      <c r="A49" s="12" t="s">
        <v>36</v>
      </c>
      <c r="B49" s="15">
        <v>5</v>
      </c>
    </row>
    <row r="50" spans="1:2" x14ac:dyDescent="0.3">
      <c r="A50" s="12" t="s">
        <v>35</v>
      </c>
      <c r="B50" s="15">
        <v>0.8</v>
      </c>
    </row>
    <row r="51" spans="1:2" x14ac:dyDescent="0.3">
      <c r="A51" s="12" t="s">
        <v>7</v>
      </c>
      <c r="B51" s="15"/>
    </row>
    <row r="52" spans="1:2" x14ac:dyDescent="0.3">
      <c r="A52" s="12" t="s">
        <v>14</v>
      </c>
      <c r="B52" s="15"/>
    </row>
    <row r="54" spans="1:2" x14ac:dyDescent="0.3">
      <c r="A54" s="2" t="s">
        <v>31</v>
      </c>
    </row>
    <row r="55" spans="1:2" x14ac:dyDescent="0.3">
      <c r="A55" s="12" t="s">
        <v>11</v>
      </c>
      <c r="B55" s="12"/>
    </row>
    <row r="56" spans="1:2" x14ac:dyDescent="0.3">
      <c r="A56" s="12" t="s">
        <v>12</v>
      </c>
      <c r="B56" s="12"/>
    </row>
    <row r="57" spans="1:2" x14ac:dyDescent="0.3">
      <c r="A57" s="12" t="s">
        <v>24</v>
      </c>
      <c r="B57" s="12"/>
    </row>
    <row r="58" spans="1:2" x14ac:dyDescent="0.3">
      <c r="A58" s="12" t="s">
        <v>25</v>
      </c>
      <c r="B58" s="12"/>
    </row>
    <row r="59" spans="1:2" x14ac:dyDescent="0.3">
      <c r="A59" s="12" t="s">
        <v>26</v>
      </c>
      <c r="B59" s="12"/>
    </row>
    <row r="60" spans="1:2" x14ac:dyDescent="0.3">
      <c r="A60" s="12" t="s">
        <v>27</v>
      </c>
      <c r="B60" s="12"/>
    </row>
    <row r="61" spans="1:2" x14ac:dyDescent="0.3">
      <c r="A61" s="12" t="s">
        <v>28</v>
      </c>
      <c r="B61" s="12"/>
    </row>
    <row r="62" spans="1:2" x14ac:dyDescent="0.3">
      <c r="A62" s="12" t="s">
        <v>29</v>
      </c>
      <c r="B62" s="12"/>
    </row>
    <row r="63" spans="1:2" x14ac:dyDescent="0.3">
      <c r="A63" s="12" t="s">
        <v>30</v>
      </c>
      <c r="B63" s="12"/>
    </row>
    <row r="64" spans="1:2" x14ac:dyDescent="0.3">
      <c r="A64" s="12" t="s">
        <v>37</v>
      </c>
      <c r="B64" s="12"/>
    </row>
    <row r="66" spans="1:2" x14ac:dyDescent="0.3">
      <c r="A66" s="2" t="s">
        <v>15</v>
      </c>
    </row>
    <row r="67" spans="1:2" x14ac:dyDescent="0.3">
      <c r="A67" t="s">
        <v>14</v>
      </c>
    </row>
    <row r="70" spans="1:2" x14ac:dyDescent="0.3">
      <c r="A70" t="s">
        <v>38</v>
      </c>
    </row>
    <row r="71" spans="1:2" x14ac:dyDescent="0.3">
      <c r="B71" t="s">
        <v>0</v>
      </c>
    </row>
    <row r="72" spans="1:2" x14ac:dyDescent="0.3">
      <c r="A72" s="12" t="s">
        <v>1</v>
      </c>
      <c r="B72" s="15">
        <v>1.43</v>
      </c>
    </row>
    <row r="73" spans="1:2" x14ac:dyDescent="0.3">
      <c r="A73" s="12" t="s">
        <v>2</v>
      </c>
      <c r="B73" s="15">
        <v>1.43</v>
      </c>
    </row>
    <row r="74" spans="1:2" x14ac:dyDescent="0.3">
      <c r="A74" s="12" t="s">
        <v>3</v>
      </c>
      <c r="B74" s="15">
        <v>0.28999999999999998</v>
      </c>
    </row>
    <row r="75" spans="1:2" x14ac:dyDescent="0.3">
      <c r="A75" s="12" t="s">
        <v>4</v>
      </c>
      <c r="B75" s="15">
        <v>0.28999999999999998</v>
      </c>
    </row>
    <row r="76" spans="1:2" x14ac:dyDescent="0.3">
      <c r="A76" s="12" t="s">
        <v>5</v>
      </c>
      <c r="B76" s="15">
        <v>4.16</v>
      </c>
    </row>
    <row r="77" spans="1:2" x14ac:dyDescent="0.3">
      <c r="A77" s="12" t="s">
        <v>6</v>
      </c>
      <c r="B77" s="15">
        <v>0.5</v>
      </c>
    </row>
    <row r="78" spans="1:2" x14ac:dyDescent="0.3">
      <c r="A78" s="12" t="s">
        <v>22</v>
      </c>
      <c r="B78" s="15">
        <v>0.15</v>
      </c>
    </row>
    <row r="79" spans="1:2" x14ac:dyDescent="0.3">
      <c r="A79" s="12" t="s">
        <v>39</v>
      </c>
      <c r="B79" s="15">
        <v>0.13</v>
      </c>
    </row>
    <row r="80" spans="1:2" x14ac:dyDescent="0.3">
      <c r="A80" s="12" t="s">
        <v>36</v>
      </c>
      <c r="B80" s="15">
        <v>0.84</v>
      </c>
    </row>
    <row r="81" spans="1:2" x14ac:dyDescent="0.3">
      <c r="A81" s="12" t="s">
        <v>35</v>
      </c>
      <c r="B81" s="15">
        <v>0.85</v>
      </c>
    </row>
    <row r="82" spans="1:2" x14ac:dyDescent="0.3">
      <c r="A82" s="12" t="s">
        <v>7</v>
      </c>
      <c r="B82" s="15"/>
    </row>
    <row r="83" spans="1:2" x14ac:dyDescent="0.3">
      <c r="A83" s="12" t="s">
        <v>14</v>
      </c>
      <c r="B83" s="15"/>
    </row>
    <row r="85" spans="1:2" x14ac:dyDescent="0.3">
      <c r="A85" s="2" t="s">
        <v>31</v>
      </c>
    </row>
    <row r="86" spans="1:2" x14ac:dyDescent="0.3">
      <c r="A86" s="12" t="s">
        <v>11</v>
      </c>
      <c r="B86" s="12"/>
    </row>
    <row r="87" spans="1:2" x14ac:dyDescent="0.3">
      <c r="A87" s="12" t="s">
        <v>12</v>
      </c>
      <c r="B87" s="12"/>
    </row>
    <row r="88" spans="1:2" x14ac:dyDescent="0.3">
      <c r="A88" s="12" t="s">
        <v>24</v>
      </c>
      <c r="B88" s="12"/>
    </row>
    <row r="89" spans="1:2" x14ac:dyDescent="0.3">
      <c r="A89" s="12" t="s">
        <v>25</v>
      </c>
      <c r="B89" s="12"/>
    </row>
    <row r="90" spans="1:2" x14ac:dyDescent="0.3">
      <c r="A90" s="12" t="s">
        <v>26</v>
      </c>
      <c r="B90" s="12"/>
    </row>
    <row r="91" spans="1:2" x14ac:dyDescent="0.3">
      <c r="A91" s="12" t="s">
        <v>27</v>
      </c>
      <c r="B91" s="12"/>
    </row>
    <row r="92" spans="1:2" x14ac:dyDescent="0.3">
      <c r="A92" s="12" t="s">
        <v>28</v>
      </c>
      <c r="B92" s="12"/>
    </row>
    <row r="93" spans="1:2" x14ac:dyDescent="0.3">
      <c r="A93" s="12" t="s">
        <v>29</v>
      </c>
      <c r="B93" s="12"/>
    </row>
    <row r="94" spans="1:2" x14ac:dyDescent="0.3">
      <c r="A94" s="12" t="s">
        <v>30</v>
      </c>
      <c r="B94" s="12"/>
    </row>
    <row r="95" spans="1:2" x14ac:dyDescent="0.3">
      <c r="A95" s="12" t="s">
        <v>37</v>
      </c>
      <c r="B95" s="12"/>
    </row>
  </sheetData>
  <mergeCells count="2">
    <mergeCell ref="C3:I3"/>
    <mergeCell ref="K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7387-4C8C-45C6-BFA6-10CDE046D8FD}">
  <dimension ref="A2:R73"/>
  <sheetViews>
    <sheetView topLeftCell="A8" workbookViewId="0">
      <selection activeCell="C18" sqref="C18"/>
    </sheetView>
  </sheetViews>
  <sheetFormatPr defaultRowHeight="14.4" x14ac:dyDescent="0.3"/>
  <cols>
    <col min="1" max="1" width="18.88671875" customWidth="1"/>
    <col min="2" max="2" width="8.88671875" customWidth="1"/>
    <col min="3" max="3" width="10.109375" customWidth="1"/>
    <col min="4" max="5" width="9.109375" customWidth="1"/>
    <col min="6" max="9" width="10.109375" customWidth="1"/>
    <col min="11" max="16" width="13.6640625" bestFit="1" customWidth="1"/>
    <col min="17" max="17" width="10.44140625" bestFit="1" customWidth="1"/>
    <col min="18" max="18" width="11.109375" bestFit="1" customWidth="1"/>
  </cols>
  <sheetData>
    <row r="2" spans="1:17" x14ac:dyDescent="0.3">
      <c r="A2" s="2" t="s">
        <v>9</v>
      </c>
    </row>
    <row r="3" spans="1:17" x14ac:dyDescent="0.3">
      <c r="C3" s="26" t="s">
        <v>13</v>
      </c>
      <c r="D3" s="26"/>
      <c r="E3" s="26"/>
      <c r="F3" s="26"/>
      <c r="G3" s="26"/>
      <c r="H3" s="26"/>
      <c r="I3" s="26"/>
      <c r="K3" s="27" t="s">
        <v>10</v>
      </c>
      <c r="L3" s="27"/>
      <c r="M3" s="27"/>
      <c r="N3" s="27"/>
      <c r="O3" s="27"/>
      <c r="P3" s="27"/>
      <c r="Q3" s="27"/>
    </row>
    <row r="4" spans="1:17" x14ac:dyDescent="0.3">
      <c r="B4" t="s">
        <v>0</v>
      </c>
      <c r="C4" s="1">
        <v>44007</v>
      </c>
      <c r="D4" s="1">
        <v>44008</v>
      </c>
      <c r="E4" s="1">
        <v>44009</v>
      </c>
      <c r="F4" s="1">
        <v>44010</v>
      </c>
      <c r="G4" s="1">
        <v>44011</v>
      </c>
      <c r="H4" s="1">
        <v>44012</v>
      </c>
      <c r="I4" s="1">
        <v>44013</v>
      </c>
      <c r="K4" s="6">
        <f>C4</f>
        <v>44007</v>
      </c>
      <c r="L4" s="6">
        <f t="shared" ref="L4:Q4" si="0">D4</f>
        <v>44008</v>
      </c>
      <c r="M4" s="6">
        <f t="shared" si="0"/>
        <v>44009</v>
      </c>
      <c r="N4" s="6">
        <f t="shared" si="0"/>
        <v>44010</v>
      </c>
      <c r="O4" s="6">
        <f t="shared" si="0"/>
        <v>44011</v>
      </c>
      <c r="P4" s="6">
        <f t="shared" si="0"/>
        <v>44012</v>
      </c>
      <c r="Q4" s="6">
        <f t="shared" si="0"/>
        <v>44013</v>
      </c>
    </row>
    <row r="5" spans="1:17" x14ac:dyDescent="0.3">
      <c r="A5" s="12" t="s">
        <v>1</v>
      </c>
      <c r="B5" s="15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v>0</v>
      </c>
      <c r="K5" s="7">
        <f>C5*$B5</f>
        <v>0</v>
      </c>
      <c r="L5" s="7">
        <f t="shared" ref="L5:Q19" si="1">D5*$B5</f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7" x14ac:dyDescent="0.3">
      <c r="A6" s="12" t="s">
        <v>2</v>
      </c>
      <c r="B6" s="15">
        <v>2.2000000000000002</v>
      </c>
      <c r="C6" s="3">
        <v>2375.9999999999995</v>
      </c>
      <c r="D6" s="3">
        <v>2375.9999999999995</v>
      </c>
      <c r="E6" s="3">
        <v>2375.9999999999995</v>
      </c>
      <c r="F6" s="3">
        <v>554.4</v>
      </c>
      <c r="G6" s="3"/>
      <c r="H6" s="3">
        <v>1395</v>
      </c>
      <c r="K6" s="7">
        <f t="shared" ref="K6:K19" si="2">C6*$B6</f>
        <v>5227.2</v>
      </c>
      <c r="L6" s="7">
        <f t="shared" si="1"/>
        <v>5227.2</v>
      </c>
      <c r="M6" s="7">
        <f t="shared" si="1"/>
        <v>5227.2</v>
      </c>
      <c r="N6" s="7">
        <f t="shared" si="1"/>
        <v>1219.68</v>
      </c>
      <c r="O6" s="7">
        <f t="shared" si="1"/>
        <v>0</v>
      </c>
      <c r="P6" s="7">
        <f t="shared" si="1"/>
        <v>3069.0000000000005</v>
      </c>
      <c r="Q6" s="7">
        <f t="shared" si="1"/>
        <v>0</v>
      </c>
    </row>
    <row r="7" spans="1:17" x14ac:dyDescent="0.3">
      <c r="A7" s="12" t="s">
        <v>3</v>
      </c>
      <c r="B7" s="15">
        <v>1.2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K7" s="7">
        <f t="shared" si="2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</row>
    <row r="8" spans="1:17" x14ac:dyDescent="0.3">
      <c r="A8" s="12" t="s">
        <v>4</v>
      </c>
      <c r="B8" s="15">
        <v>1.01</v>
      </c>
      <c r="C8" s="3">
        <v>4158</v>
      </c>
      <c r="D8" s="3">
        <v>4158</v>
      </c>
      <c r="E8" s="3">
        <v>4158</v>
      </c>
      <c r="F8" s="3">
        <v>4158</v>
      </c>
      <c r="G8" s="3">
        <v>4157.9999999999991</v>
      </c>
      <c r="H8" s="3">
        <v>2772</v>
      </c>
      <c r="K8" s="7">
        <f t="shared" si="2"/>
        <v>4199.58</v>
      </c>
      <c r="L8" s="7">
        <f t="shared" si="1"/>
        <v>4199.58</v>
      </c>
      <c r="M8" s="7">
        <f t="shared" si="1"/>
        <v>4199.58</v>
      </c>
      <c r="N8" s="7">
        <f t="shared" si="1"/>
        <v>4199.58</v>
      </c>
      <c r="O8" s="7">
        <f t="shared" si="1"/>
        <v>4199.579999999999</v>
      </c>
      <c r="P8" s="7">
        <f t="shared" si="1"/>
        <v>2799.72</v>
      </c>
      <c r="Q8" s="7">
        <f t="shared" si="1"/>
        <v>0</v>
      </c>
    </row>
    <row r="9" spans="1:17" x14ac:dyDescent="0.3">
      <c r="A9" s="12" t="s">
        <v>5</v>
      </c>
      <c r="B9" s="15">
        <v>5.29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K9" s="7">
        <f t="shared" si="2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</row>
    <row r="10" spans="1:17" x14ac:dyDescent="0.3">
      <c r="A10" s="12" t="s">
        <v>6</v>
      </c>
      <c r="B10" s="15">
        <v>1</v>
      </c>
      <c r="C10" s="3">
        <v>108</v>
      </c>
      <c r="D10" s="3">
        <v>108</v>
      </c>
      <c r="E10" s="3">
        <v>104</v>
      </c>
      <c r="F10" s="3">
        <v>108</v>
      </c>
      <c r="G10" s="3">
        <v>73</v>
      </c>
      <c r="H10" s="3">
        <v>108</v>
      </c>
      <c r="I10" s="3"/>
      <c r="K10" s="7">
        <f t="shared" si="2"/>
        <v>108</v>
      </c>
      <c r="L10" s="7">
        <f t="shared" si="1"/>
        <v>108</v>
      </c>
      <c r="M10" s="7">
        <f t="shared" si="1"/>
        <v>104</v>
      </c>
      <c r="N10" s="7">
        <f t="shared" si="1"/>
        <v>108</v>
      </c>
      <c r="O10" s="7">
        <f t="shared" si="1"/>
        <v>73</v>
      </c>
      <c r="P10" s="7">
        <f t="shared" si="1"/>
        <v>108</v>
      </c>
      <c r="Q10" s="7">
        <f t="shared" si="1"/>
        <v>0</v>
      </c>
    </row>
    <row r="11" spans="1:17" x14ac:dyDescent="0.3">
      <c r="A11" s="12" t="s">
        <v>17</v>
      </c>
      <c r="B11" s="15">
        <v>1.7</v>
      </c>
      <c r="C11" s="3">
        <v>8800</v>
      </c>
      <c r="D11" s="3">
        <v>8800</v>
      </c>
      <c r="E11" s="3">
        <v>6000</v>
      </c>
      <c r="F11" s="3">
        <v>4000</v>
      </c>
      <c r="G11" s="3">
        <v>5000</v>
      </c>
      <c r="H11" s="3">
        <v>5000</v>
      </c>
      <c r="I11" s="3">
        <f t="shared" ref="I11" si="3">I20</f>
        <v>0</v>
      </c>
      <c r="K11" s="7">
        <f t="shared" ref="K11:K17" si="4">C11*$B11</f>
        <v>14960</v>
      </c>
      <c r="L11" s="7">
        <f t="shared" ref="L11:L17" si="5">D11*$B11</f>
        <v>14960</v>
      </c>
      <c r="M11" s="7">
        <f t="shared" ref="M11:M17" si="6">E11*$B11</f>
        <v>10200</v>
      </c>
      <c r="N11" s="7">
        <f t="shared" ref="N11:N17" si="7">F11*$B11</f>
        <v>6800</v>
      </c>
      <c r="O11" s="7">
        <f t="shared" ref="O11:O17" si="8">G11*$B11</f>
        <v>8500</v>
      </c>
      <c r="P11" s="7">
        <f t="shared" ref="P11:P17" si="9">H11*$B11</f>
        <v>8500</v>
      </c>
      <c r="Q11" s="7">
        <f t="shared" ref="Q11:Q17" si="10">I11*$B11</f>
        <v>0</v>
      </c>
    </row>
    <row r="12" spans="1:17" x14ac:dyDescent="0.3">
      <c r="A12" s="12" t="s">
        <v>18</v>
      </c>
      <c r="B12" s="15">
        <v>0.65</v>
      </c>
      <c r="C12" s="3">
        <f>C20</f>
        <v>6642</v>
      </c>
      <c r="D12" s="3">
        <f>D20</f>
        <v>6638</v>
      </c>
      <c r="E12" s="3">
        <f>E20</f>
        <v>5890</v>
      </c>
      <c r="F12" s="3">
        <f t="shared" ref="F12:I12" si="11">F20</f>
        <v>4820</v>
      </c>
      <c r="G12" s="3">
        <f t="shared" si="11"/>
        <v>4321</v>
      </c>
      <c r="H12" s="3">
        <f>H20*2/3</f>
        <v>2833.3333333333335</v>
      </c>
      <c r="I12" s="3">
        <f t="shared" si="11"/>
        <v>0</v>
      </c>
      <c r="K12" s="7">
        <f t="shared" si="4"/>
        <v>4317.3</v>
      </c>
      <c r="L12" s="7">
        <f t="shared" si="5"/>
        <v>4314.7</v>
      </c>
      <c r="M12" s="7">
        <f t="shared" si="6"/>
        <v>3828.5</v>
      </c>
      <c r="N12" s="7">
        <f t="shared" si="7"/>
        <v>3133</v>
      </c>
      <c r="O12" s="7">
        <f t="shared" si="8"/>
        <v>2808.65</v>
      </c>
      <c r="P12" s="7">
        <f t="shared" si="9"/>
        <v>1841.6666666666667</v>
      </c>
      <c r="Q12" s="7">
        <f t="shared" si="10"/>
        <v>0</v>
      </c>
    </row>
    <row r="13" spans="1:17" x14ac:dyDescent="0.3">
      <c r="A13" s="12" t="s">
        <v>19</v>
      </c>
      <c r="B13" s="15">
        <v>0.6</v>
      </c>
      <c r="C13" s="3">
        <f>C19</f>
        <v>8800</v>
      </c>
      <c r="D13" s="3">
        <f t="shared" ref="D13:I13" si="12">D19</f>
        <v>8800</v>
      </c>
      <c r="E13" s="3">
        <f t="shared" si="12"/>
        <v>6000</v>
      </c>
      <c r="F13" s="3">
        <f t="shared" si="12"/>
        <v>4000</v>
      </c>
      <c r="G13" s="3">
        <f t="shared" si="12"/>
        <v>5000</v>
      </c>
      <c r="H13" s="3">
        <f>H19*2/3</f>
        <v>3333.3333333333335</v>
      </c>
      <c r="I13" s="3">
        <f t="shared" si="12"/>
        <v>0</v>
      </c>
      <c r="K13" s="7">
        <f t="shared" si="4"/>
        <v>5280</v>
      </c>
      <c r="L13" s="7">
        <f t="shared" si="5"/>
        <v>5280</v>
      </c>
      <c r="M13" s="7">
        <f t="shared" si="6"/>
        <v>3600</v>
      </c>
      <c r="N13" s="7">
        <f t="shared" si="7"/>
        <v>2400</v>
      </c>
      <c r="O13" s="7">
        <f t="shared" si="8"/>
        <v>3000</v>
      </c>
      <c r="P13" s="7">
        <f t="shared" si="9"/>
        <v>2000</v>
      </c>
      <c r="Q13" s="7">
        <f t="shared" si="10"/>
        <v>0</v>
      </c>
    </row>
    <row r="14" spans="1:17" x14ac:dyDescent="0.3">
      <c r="A14" s="12" t="s">
        <v>20</v>
      </c>
      <c r="B14" s="15">
        <v>0.15</v>
      </c>
      <c r="C14" s="3">
        <f>C20</f>
        <v>6642</v>
      </c>
      <c r="D14" s="3">
        <f>D20</f>
        <v>6638</v>
      </c>
      <c r="E14" s="3">
        <f>E20</f>
        <v>5890</v>
      </c>
      <c r="F14" s="3">
        <f t="shared" ref="F14:I14" si="13">F20</f>
        <v>4820</v>
      </c>
      <c r="G14" s="3">
        <f t="shared" si="13"/>
        <v>4321</v>
      </c>
      <c r="H14" s="3">
        <f>H20*2/3</f>
        <v>2833.3333333333335</v>
      </c>
      <c r="I14" s="3">
        <f t="shared" si="13"/>
        <v>0</v>
      </c>
      <c r="K14" s="7">
        <f t="shared" si="4"/>
        <v>996.3</v>
      </c>
      <c r="L14" s="7">
        <f t="shared" si="5"/>
        <v>995.69999999999993</v>
      </c>
      <c r="M14" s="7">
        <f t="shared" si="6"/>
        <v>883.5</v>
      </c>
      <c r="N14" s="7">
        <f t="shared" si="7"/>
        <v>723</v>
      </c>
      <c r="O14" s="7">
        <f t="shared" si="8"/>
        <v>648.15</v>
      </c>
      <c r="P14" s="7">
        <f t="shared" si="9"/>
        <v>425</v>
      </c>
      <c r="Q14" s="7">
        <f t="shared" si="10"/>
        <v>0</v>
      </c>
    </row>
    <row r="15" spans="1:17" x14ac:dyDescent="0.3">
      <c r="A15" s="12" t="s">
        <v>21</v>
      </c>
      <c r="B15" s="15">
        <v>0.27</v>
      </c>
      <c r="C15" s="3">
        <f>C20</f>
        <v>6642</v>
      </c>
      <c r="D15" s="3">
        <f>D20</f>
        <v>6638</v>
      </c>
      <c r="E15" s="3">
        <f>E20</f>
        <v>5890</v>
      </c>
      <c r="F15" s="3">
        <f t="shared" ref="F15:I15" si="14">F20</f>
        <v>4820</v>
      </c>
      <c r="G15" s="3">
        <f t="shared" si="14"/>
        <v>4321</v>
      </c>
      <c r="H15" s="3">
        <f>H20*2/3</f>
        <v>2833.3333333333335</v>
      </c>
      <c r="I15" s="3">
        <f t="shared" si="14"/>
        <v>0</v>
      </c>
      <c r="K15" s="7">
        <f t="shared" si="4"/>
        <v>1793.3400000000001</v>
      </c>
      <c r="L15" s="7">
        <f t="shared" si="5"/>
        <v>1792.2600000000002</v>
      </c>
      <c r="M15" s="7">
        <f t="shared" si="6"/>
        <v>1590.3000000000002</v>
      </c>
      <c r="N15" s="7">
        <f t="shared" si="7"/>
        <v>1301.4000000000001</v>
      </c>
      <c r="O15" s="7">
        <f t="shared" si="8"/>
        <v>1166.67</v>
      </c>
      <c r="P15" s="7">
        <f t="shared" si="9"/>
        <v>765.00000000000011</v>
      </c>
      <c r="Q15" s="7">
        <f t="shared" si="10"/>
        <v>0</v>
      </c>
    </row>
    <row r="16" spans="1:17" x14ac:dyDescent="0.3">
      <c r="A16" s="12" t="s">
        <v>22</v>
      </c>
      <c r="B16" s="15">
        <v>0.3</v>
      </c>
      <c r="C16" s="3">
        <f>C20</f>
        <v>6642</v>
      </c>
      <c r="D16" s="3">
        <f>D20</f>
        <v>6638</v>
      </c>
      <c r="E16" s="3">
        <f>E20</f>
        <v>5890</v>
      </c>
      <c r="F16" s="3">
        <f t="shared" ref="F16:I16" si="15">F20</f>
        <v>4820</v>
      </c>
      <c r="G16" s="3">
        <f t="shared" si="15"/>
        <v>4321</v>
      </c>
      <c r="H16" s="3">
        <f>H20*2/3</f>
        <v>2833.3333333333335</v>
      </c>
      <c r="I16" s="3">
        <f t="shared" si="15"/>
        <v>0</v>
      </c>
      <c r="K16" s="7">
        <f t="shared" si="4"/>
        <v>1992.6</v>
      </c>
      <c r="L16" s="7">
        <f t="shared" si="5"/>
        <v>1991.3999999999999</v>
      </c>
      <c r="M16" s="7">
        <f t="shared" si="6"/>
        <v>1767</v>
      </c>
      <c r="N16" s="7">
        <f t="shared" si="7"/>
        <v>1446</v>
      </c>
      <c r="O16" s="7">
        <f t="shared" si="8"/>
        <v>1296.3</v>
      </c>
      <c r="P16" s="7">
        <f t="shared" si="9"/>
        <v>850</v>
      </c>
      <c r="Q16" s="7">
        <f t="shared" si="10"/>
        <v>0</v>
      </c>
    </row>
    <row r="17" spans="1:17" x14ac:dyDescent="0.3">
      <c r="A17" s="12" t="s">
        <v>23</v>
      </c>
      <c r="B17" s="15">
        <v>0.1</v>
      </c>
      <c r="C17" s="3">
        <f>C20</f>
        <v>6642</v>
      </c>
      <c r="D17" s="3">
        <f>D20</f>
        <v>6638</v>
      </c>
      <c r="E17" s="3">
        <f>E20</f>
        <v>5890</v>
      </c>
      <c r="F17" s="3">
        <f t="shared" ref="F17:I17" si="16">F20</f>
        <v>4820</v>
      </c>
      <c r="G17" s="3">
        <f t="shared" si="16"/>
        <v>4321</v>
      </c>
      <c r="H17" s="3">
        <f>H20*2/3</f>
        <v>2833.3333333333335</v>
      </c>
      <c r="I17" s="3">
        <f t="shared" si="16"/>
        <v>0</v>
      </c>
      <c r="K17" s="7">
        <f t="shared" si="4"/>
        <v>664.2</v>
      </c>
      <c r="L17" s="7">
        <f t="shared" si="5"/>
        <v>663.80000000000007</v>
      </c>
      <c r="M17" s="7">
        <f t="shared" si="6"/>
        <v>589</v>
      </c>
      <c r="N17" s="7">
        <f t="shared" si="7"/>
        <v>482</v>
      </c>
      <c r="O17" s="7">
        <f t="shared" si="8"/>
        <v>432.1</v>
      </c>
      <c r="P17" s="7">
        <f t="shared" si="9"/>
        <v>283.33333333333337</v>
      </c>
      <c r="Q17" s="7">
        <f t="shared" si="10"/>
        <v>0</v>
      </c>
    </row>
    <row r="18" spans="1:17" x14ac:dyDescent="0.3">
      <c r="A18" s="12" t="s">
        <v>8</v>
      </c>
      <c r="B18" s="15">
        <v>0.45</v>
      </c>
      <c r="C18" s="3">
        <v>8800</v>
      </c>
      <c r="D18" s="3">
        <v>8000</v>
      </c>
      <c r="E18" s="3">
        <v>6000</v>
      </c>
      <c r="F18" s="3">
        <v>4000</v>
      </c>
      <c r="G18" s="3">
        <v>5000</v>
      </c>
      <c r="H18" s="3">
        <v>5000</v>
      </c>
      <c r="I18" s="3"/>
      <c r="K18" s="7">
        <f t="shared" si="2"/>
        <v>3960</v>
      </c>
      <c r="L18" s="7">
        <f t="shared" si="1"/>
        <v>3600</v>
      </c>
      <c r="M18" s="7">
        <f>E18*$B18</f>
        <v>2700</v>
      </c>
      <c r="N18" s="7">
        <f>F18*$B18</f>
        <v>1800</v>
      </c>
      <c r="O18" s="7">
        <f>G18*$B18</f>
        <v>2250</v>
      </c>
      <c r="P18" s="7">
        <f t="shared" si="1"/>
        <v>2250</v>
      </c>
      <c r="Q18" s="7">
        <f t="shared" si="1"/>
        <v>0</v>
      </c>
    </row>
    <row r="19" spans="1:17" x14ac:dyDescent="0.3">
      <c r="A19" s="12" t="s">
        <v>7</v>
      </c>
      <c r="B19" s="15">
        <v>0.2</v>
      </c>
      <c r="C19" s="3">
        <v>8800</v>
      </c>
      <c r="D19" s="3">
        <v>8800</v>
      </c>
      <c r="E19" s="3">
        <v>6000</v>
      </c>
      <c r="F19" s="3">
        <v>4000</v>
      </c>
      <c r="G19" s="3">
        <v>5000</v>
      </c>
      <c r="H19" s="3">
        <v>5000</v>
      </c>
      <c r="I19" s="3"/>
      <c r="K19" s="7">
        <f t="shared" si="2"/>
        <v>1760</v>
      </c>
      <c r="L19" s="7">
        <f t="shared" si="1"/>
        <v>1760</v>
      </c>
      <c r="M19" s="7">
        <f t="shared" si="1"/>
        <v>1200</v>
      </c>
      <c r="N19" s="7">
        <f t="shared" si="1"/>
        <v>800</v>
      </c>
      <c r="O19" s="7">
        <f t="shared" si="1"/>
        <v>1000</v>
      </c>
      <c r="P19" s="7">
        <f t="shared" si="1"/>
        <v>1000</v>
      </c>
      <c r="Q19" s="7">
        <f t="shared" si="1"/>
        <v>0</v>
      </c>
    </row>
    <row r="20" spans="1:17" x14ac:dyDescent="0.3">
      <c r="A20" s="12" t="s">
        <v>14</v>
      </c>
      <c r="B20" s="15"/>
      <c r="C20" s="3">
        <f>SUM(C5:C10)</f>
        <v>6642</v>
      </c>
      <c r="D20" s="3">
        <v>6638</v>
      </c>
      <c r="E20" s="3">
        <v>5890</v>
      </c>
      <c r="F20" s="3">
        <v>4820</v>
      </c>
      <c r="G20" s="3">
        <v>4321</v>
      </c>
      <c r="H20" s="3">
        <v>4250</v>
      </c>
      <c r="I20" s="3"/>
      <c r="K20" s="8">
        <f t="shared" ref="K20:Q20" si="17">SUM(K5:K19)</f>
        <v>45258.52</v>
      </c>
      <c r="L20" s="8">
        <f t="shared" si="17"/>
        <v>44892.639999999999</v>
      </c>
      <c r="M20" s="8">
        <f t="shared" si="17"/>
        <v>35889.08</v>
      </c>
      <c r="N20" s="8">
        <f t="shared" si="17"/>
        <v>24412.660000000003</v>
      </c>
      <c r="O20" s="8">
        <f t="shared" si="17"/>
        <v>25374.449999999993</v>
      </c>
      <c r="P20" s="8">
        <f t="shared" si="17"/>
        <v>23891.719999999998</v>
      </c>
      <c r="Q20" s="8">
        <f t="shared" si="17"/>
        <v>0</v>
      </c>
    </row>
    <row r="21" spans="1:17" x14ac:dyDescent="0.3">
      <c r="A21" s="12"/>
      <c r="B21" s="12"/>
    </row>
    <row r="22" spans="1:17" x14ac:dyDescent="0.3">
      <c r="A22" s="16" t="s">
        <v>31</v>
      </c>
      <c r="B22" s="12"/>
    </row>
    <row r="23" spans="1:17" x14ac:dyDescent="0.3">
      <c r="A23" s="12" t="s">
        <v>11</v>
      </c>
      <c r="B23" s="12"/>
      <c r="K23">
        <f>C23*$B23</f>
        <v>0</v>
      </c>
      <c r="L23">
        <f t="shared" ref="L23:Q23" si="18">D23*$B23</f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</row>
    <row r="24" spans="1:17" x14ac:dyDescent="0.3">
      <c r="A24" s="12" t="s">
        <v>12</v>
      </c>
      <c r="B24" s="12">
        <v>1300</v>
      </c>
      <c r="K24">
        <f t="shared" ref="K24:K31" si="19">C24*$B24</f>
        <v>0</v>
      </c>
      <c r="L24">
        <f t="shared" ref="L24:L31" si="20">D24*$B24</f>
        <v>0</v>
      </c>
      <c r="M24">
        <f t="shared" ref="M24:M31" si="21">E24*$B24</f>
        <v>0</v>
      </c>
      <c r="N24">
        <f t="shared" ref="N24:N31" si="22">F24*$B24</f>
        <v>0</v>
      </c>
      <c r="O24">
        <f t="shared" ref="O24:O31" si="23">G24*$B24</f>
        <v>0</v>
      </c>
      <c r="P24">
        <f t="shared" ref="P24:P31" si="24">H24*$B24</f>
        <v>0</v>
      </c>
      <c r="Q24">
        <f t="shared" ref="Q24:Q31" si="25">I24*$B24</f>
        <v>0</v>
      </c>
    </row>
    <row r="25" spans="1:17" x14ac:dyDescent="0.3">
      <c r="A25" s="12" t="s">
        <v>24</v>
      </c>
      <c r="B25" s="12">
        <v>960</v>
      </c>
      <c r="F25">
        <v>1</v>
      </c>
      <c r="K25">
        <f t="shared" si="19"/>
        <v>0</v>
      </c>
      <c r="L25">
        <f t="shared" si="20"/>
        <v>0</v>
      </c>
      <c r="M25">
        <f t="shared" si="21"/>
        <v>0</v>
      </c>
      <c r="N25">
        <f t="shared" si="22"/>
        <v>960</v>
      </c>
      <c r="O25">
        <f t="shared" si="23"/>
        <v>0</v>
      </c>
      <c r="P25">
        <f t="shared" si="24"/>
        <v>0</v>
      </c>
      <c r="Q25">
        <f t="shared" si="25"/>
        <v>0</v>
      </c>
    </row>
    <row r="26" spans="1:17" x14ac:dyDescent="0.3">
      <c r="A26" s="12" t="s">
        <v>25</v>
      </c>
      <c r="B26" s="12">
        <v>779</v>
      </c>
      <c r="K26">
        <f t="shared" si="19"/>
        <v>0</v>
      </c>
      <c r="L26">
        <f t="shared" si="20"/>
        <v>0</v>
      </c>
      <c r="M26">
        <f>E26*$B26</f>
        <v>0</v>
      </c>
      <c r="N26">
        <f>F26*$B26</f>
        <v>0</v>
      </c>
      <c r="O26">
        <f>G26*$B26</f>
        <v>0</v>
      </c>
      <c r="P26">
        <f t="shared" si="24"/>
        <v>0</v>
      </c>
      <c r="Q26">
        <f t="shared" si="25"/>
        <v>0</v>
      </c>
    </row>
    <row r="27" spans="1:17" x14ac:dyDescent="0.3">
      <c r="A27" s="12" t="s">
        <v>26</v>
      </c>
      <c r="B27" s="12">
        <v>895</v>
      </c>
      <c r="E27">
        <v>1</v>
      </c>
      <c r="K27">
        <f t="shared" si="19"/>
        <v>0</v>
      </c>
      <c r="L27">
        <f t="shared" si="20"/>
        <v>0</v>
      </c>
      <c r="M27">
        <f t="shared" si="21"/>
        <v>895</v>
      </c>
      <c r="N27">
        <f t="shared" si="22"/>
        <v>0</v>
      </c>
      <c r="O27">
        <f t="shared" si="23"/>
        <v>0</v>
      </c>
      <c r="P27">
        <f t="shared" si="24"/>
        <v>0</v>
      </c>
      <c r="Q27">
        <f t="shared" si="25"/>
        <v>0</v>
      </c>
    </row>
    <row r="28" spans="1:17" x14ac:dyDescent="0.3">
      <c r="A28" s="12" t="s">
        <v>27</v>
      </c>
      <c r="B28" s="12">
        <v>787</v>
      </c>
      <c r="K28">
        <f t="shared" si="19"/>
        <v>0</v>
      </c>
      <c r="L28">
        <f t="shared" si="20"/>
        <v>0</v>
      </c>
      <c r="M28">
        <f t="shared" si="21"/>
        <v>0</v>
      </c>
      <c r="N28">
        <f t="shared" si="22"/>
        <v>0</v>
      </c>
      <c r="O28">
        <f t="shared" si="23"/>
        <v>0</v>
      </c>
      <c r="P28">
        <f t="shared" si="24"/>
        <v>0</v>
      </c>
      <c r="Q28">
        <f t="shared" si="25"/>
        <v>0</v>
      </c>
    </row>
    <row r="29" spans="1:17" x14ac:dyDescent="0.3">
      <c r="A29" s="12" t="s">
        <v>28</v>
      </c>
      <c r="B29" s="12">
        <v>100</v>
      </c>
      <c r="K29">
        <f t="shared" si="19"/>
        <v>0</v>
      </c>
      <c r="L29">
        <f t="shared" si="20"/>
        <v>0</v>
      </c>
      <c r="M29">
        <f t="shared" si="21"/>
        <v>0</v>
      </c>
      <c r="N29">
        <f t="shared" si="22"/>
        <v>0</v>
      </c>
      <c r="O29">
        <f t="shared" si="23"/>
        <v>0</v>
      </c>
      <c r="P29">
        <f t="shared" si="24"/>
        <v>0</v>
      </c>
      <c r="Q29">
        <f t="shared" si="25"/>
        <v>0</v>
      </c>
    </row>
    <row r="30" spans="1:17" x14ac:dyDescent="0.3">
      <c r="A30" s="12" t="s">
        <v>29</v>
      </c>
      <c r="B30" s="12">
        <v>5058.8999999999996</v>
      </c>
      <c r="K30">
        <f t="shared" si="19"/>
        <v>0</v>
      </c>
      <c r="L30">
        <f t="shared" si="20"/>
        <v>0</v>
      </c>
      <c r="M30">
        <f t="shared" si="21"/>
        <v>0</v>
      </c>
      <c r="N30">
        <f t="shared" si="22"/>
        <v>0</v>
      </c>
      <c r="O30">
        <f t="shared" si="23"/>
        <v>0</v>
      </c>
      <c r="P30">
        <f t="shared" si="24"/>
        <v>0</v>
      </c>
      <c r="Q30">
        <f t="shared" si="25"/>
        <v>0</v>
      </c>
    </row>
    <row r="31" spans="1:17" x14ac:dyDescent="0.3">
      <c r="A31" s="12" t="s">
        <v>30</v>
      </c>
      <c r="B31" s="12">
        <v>100</v>
      </c>
      <c r="K31">
        <f t="shared" si="19"/>
        <v>0</v>
      </c>
      <c r="L31">
        <f t="shared" si="20"/>
        <v>0</v>
      </c>
      <c r="M31">
        <f t="shared" si="21"/>
        <v>0</v>
      </c>
      <c r="N31">
        <f t="shared" si="22"/>
        <v>0</v>
      </c>
      <c r="O31">
        <f t="shared" si="23"/>
        <v>0</v>
      </c>
      <c r="P31">
        <f t="shared" si="24"/>
        <v>0</v>
      </c>
      <c r="Q31">
        <f t="shared" si="25"/>
        <v>0</v>
      </c>
    </row>
    <row r="32" spans="1:17" x14ac:dyDescent="0.3">
      <c r="A32" s="12"/>
      <c r="B32" s="12"/>
      <c r="K32" s="2">
        <f t="shared" ref="K32:Q32" si="26">SUM(K23:K31)</f>
        <v>0</v>
      </c>
      <c r="L32" s="2">
        <f t="shared" si="26"/>
        <v>0</v>
      </c>
      <c r="M32" s="2">
        <f t="shared" si="26"/>
        <v>895</v>
      </c>
      <c r="N32" s="2">
        <f t="shared" si="26"/>
        <v>960</v>
      </c>
      <c r="O32" s="2">
        <f t="shared" si="26"/>
        <v>0</v>
      </c>
      <c r="P32" s="2">
        <f t="shared" si="26"/>
        <v>0</v>
      </c>
      <c r="Q32" s="2">
        <f t="shared" si="26"/>
        <v>0</v>
      </c>
    </row>
    <row r="33" spans="1:18" x14ac:dyDescent="0.3">
      <c r="A33" s="12"/>
      <c r="B33" s="12"/>
    </row>
    <row r="34" spans="1:18" x14ac:dyDescent="0.3">
      <c r="A34" s="16" t="s">
        <v>15</v>
      </c>
      <c r="B34" s="12"/>
      <c r="K34" s="9">
        <f t="shared" ref="K34:Q34" si="27">(K32+K20)</f>
        <v>45258.52</v>
      </c>
      <c r="L34" s="9">
        <f t="shared" si="27"/>
        <v>44892.639999999999</v>
      </c>
      <c r="M34" s="9">
        <f t="shared" si="27"/>
        <v>36784.080000000002</v>
      </c>
      <c r="N34" s="9">
        <f t="shared" si="27"/>
        <v>25372.660000000003</v>
      </c>
      <c r="O34" s="9">
        <f t="shared" si="27"/>
        <v>25374.449999999993</v>
      </c>
      <c r="P34" s="9">
        <f t="shared" si="27"/>
        <v>23891.719999999998</v>
      </c>
      <c r="Q34" s="9">
        <f t="shared" si="27"/>
        <v>0</v>
      </c>
      <c r="R34" s="9">
        <f>SUM(K34:Q34)</f>
        <v>201574.07</v>
      </c>
    </row>
    <row r="35" spans="1:18" x14ac:dyDescent="0.3">
      <c r="A35" s="12" t="s">
        <v>14</v>
      </c>
      <c r="B35" s="12"/>
      <c r="K35" s="9">
        <f>C20</f>
        <v>6642</v>
      </c>
      <c r="L35" s="9">
        <f>D20</f>
        <v>6638</v>
      </c>
      <c r="M35" s="9">
        <f>E20</f>
        <v>5890</v>
      </c>
      <c r="N35" s="9">
        <f t="shared" ref="N35:Q35" si="28">F20</f>
        <v>4820</v>
      </c>
      <c r="O35" s="9">
        <f t="shared" si="28"/>
        <v>4321</v>
      </c>
      <c r="P35" s="9">
        <f t="shared" si="28"/>
        <v>4250</v>
      </c>
      <c r="Q35" s="9">
        <f t="shared" si="28"/>
        <v>0</v>
      </c>
      <c r="R35" s="9">
        <f>SUM(K35:Q35)</f>
        <v>32561</v>
      </c>
    </row>
    <row r="36" spans="1:18" x14ac:dyDescent="0.3">
      <c r="A36" s="28" t="s">
        <v>16</v>
      </c>
      <c r="B36" s="28"/>
      <c r="K36" s="10">
        <f>K34/K35</f>
        <v>6.8139897621198431</v>
      </c>
      <c r="L36" s="10">
        <f t="shared" ref="L36:R36" si="29">L34/L35</f>
        <v>6.7629768002410362</v>
      </c>
      <c r="M36" s="10">
        <f t="shared" si="29"/>
        <v>6.2451748726655349</v>
      </c>
      <c r="N36" s="10">
        <f t="shared" si="29"/>
        <v>5.264037344398341</v>
      </c>
      <c r="O36" s="10">
        <f t="shared" si="29"/>
        <v>5.8723559361258957</v>
      </c>
      <c r="P36" s="10">
        <f>P34/P35</f>
        <v>5.6215811764705874</v>
      </c>
      <c r="Q36" s="10" t="e">
        <f t="shared" si="29"/>
        <v>#DIV/0!</v>
      </c>
      <c r="R36" s="11">
        <f t="shared" si="29"/>
        <v>6.1906596848991127</v>
      </c>
    </row>
    <row r="37" spans="1:18" x14ac:dyDescent="0.3">
      <c r="A37" s="29" t="s">
        <v>33</v>
      </c>
      <c r="B37" s="29"/>
      <c r="K37" s="12">
        <v>7.05</v>
      </c>
      <c r="L37" s="12">
        <v>6.98</v>
      </c>
      <c r="M37" s="12">
        <v>6.38</v>
      </c>
      <c r="N37" s="12">
        <v>5.57</v>
      </c>
      <c r="O37" s="12">
        <v>5.51</v>
      </c>
      <c r="P37" s="13"/>
    </row>
    <row r="38" spans="1:18" x14ac:dyDescent="0.3">
      <c r="A38" s="30" t="s">
        <v>32</v>
      </c>
      <c r="B38" s="30"/>
      <c r="K38" s="14">
        <v>5.5126987624677302</v>
      </c>
      <c r="L38" s="14">
        <v>5.55</v>
      </c>
      <c r="M38" s="14">
        <v>5.5623311960703621</v>
      </c>
      <c r="N38" s="14">
        <v>5.5561152993345955</v>
      </c>
      <c r="O38" s="14">
        <v>5.5651694972563561</v>
      </c>
      <c r="P38" s="11">
        <v>557</v>
      </c>
    </row>
    <row r="41" spans="1:18" x14ac:dyDescent="0.3">
      <c r="A41" s="19" t="s">
        <v>34</v>
      </c>
      <c r="B41" s="20"/>
    </row>
    <row r="42" spans="1:18" x14ac:dyDescent="0.3">
      <c r="B42" t="s">
        <v>0</v>
      </c>
    </row>
    <row r="43" spans="1:18" x14ac:dyDescent="0.3">
      <c r="A43" s="12" t="s">
        <v>1</v>
      </c>
      <c r="B43" s="15"/>
    </row>
    <row r="44" spans="1:18" x14ac:dyDescent="0.3">
      <c r="A44" s="12" t="s">
        <v>2</v>
      </c>
      <c r="B44" s="15"/>
    </row>
    <row r="45" spans="1:18" x14ac:dyDescent="0.3">
      <c r="A45" s="12" t="s">
        <v>3</v>
      </c>
      <c r="B45" s="15"/>
    </row>
    <row r="46" spans="1:18" x14ac:dyDescent="0.3">
      <c r="A46" s="12" t="s">
        <v>4</v>
      </c>
      <c r="B46" s="15"/>
    </row>
    <row r="47" spans="1:18" x14ac:dyDescent="0.3">
      <c r="A47" s="12" t="s">
        <v>5</v>
      </c>
      <c r="B47" s="15"/>
    </row>
    <row r="48" spans="1:18" x14ac:dyDescent="0.3">
      <c r="A48" s="12" t="s">
        <v>6</v>
      </c>
      <c r="B48" s="15"/>
    </row>
    <row r="49" spans="1:2" x14ac:dyDescent="0.3">
      <c r="A49" s="12" t="s">
        <v>17</v>
      </c>
      <c r="B49" s="15"/>
    </row>
    <row r="50" spans="1:2" x14ac:dyDescent="0.3">
      <c r="A50" s="12" t="s">
        <v>18</v>
      </c>
      <c r="B50" s="15"/>
    </row>
    <row r="51" spans="1:2" x14ac:dyDescent="0.3">
      <c r="A51" s="12" t="s">
        <v>19</v>
      </c>
      <c r="B51" s="15"/>
    </row>
    <row r="52" spans="1:2" x14ac:dyDescent="0.3">
      <c r="A52" s="12" t="s">
        <v>20</v>
      </c>
      <c r="B52" s="15"/>
    </row>
    <row r="53" spans="1:2" x14ac:dyDescent="0.3">
      <c r="A53" s="12" t="s">
        <v>21</v>
      </c>
      <c r="B53" s="15"/>
    </row>
    <row r="54" spans="1:2" x14ac:dyDescent="0.3">
      <c r="A54" s="12" t="s">
        <v>22</v>
      </c>
      <c r="B54" s="15"/>
    </row>
    <row r="55" spans="1:2" x14ac:dyDescent="0.3">
      <c r="A55" s="12" t="s">
        <v>23</v>
      </c>
      <c r="B55" s="15"/>
    </row>
    <row r="56" spans="1:2" x14ac:dyDescent="0.3">
      <c r="A56" s="12" t="s">
        <v>8</v>
      </c>
      <c r="B56" s="15"/>
    </row>
    <row r="57" spans="1:2" x14ac:dyDescent="0.3">
      <c r="A57" s="12" t="s">
        <v>7</v>
      </c>
      <c r="B57" s="15"/>
    </row>
    <row r="58" spans="1:2" x14ac:dyDescent="0.3">
      <c r="A58" s="12" t="s">
        <v>14</v>
      </c>
      <c r="B58" s="15"/>
    </row>
    <row r="59" spans="1:2" x14ac:dyDescent="0.3">
      <c r="A59" s="12"/>
      <c r="B59" s="12"/>
    </row>
    <row r="60" spans="1:2" x14ac:dyDescent="0.3">
      <c r="A60" s="16" t="s">
        <v>31</v>
      </c>
      <c r="B60" s="12"/>
    </row>
    <row r="61" spans="1:2" x14ac:dyDescent="0.3">
      <c r="A61" s="12" t="s">
        <v>11</v>
      </c>
      <c r="B61" s="12"/>
    </row>
    <row r="62" spans="1:2" x14ac:dyDescent="0.3">
      <c r="A62" s="12" t="s">
        <v>12</v>
      </c>
      <c r="B62" s="12">
        <v>1300</v>
      </c>
    </row>
    <row r="63" spans="1:2" x14ac:dyDescent="0.3">
      <c r="A63" s="12" t="s">
        <v>24</v>
      </c>
      <c r="B63" s="12">
        <v>960</v>
      </c>
    </row>
    <row r="64" spans="1:2" x14ac:dyDescent="0.3">
      <c r="A64" s="12" t="s">
        <v>25</v>
      </c>
      <c r="B64" s="12">
        <v>779</v>
      </c>
    </row>
    <row r="65" spans="1:2" x14ac:dyDescent="0.3">
      <c r="A65" s="12" t="s">
        <v>26</v>
      </c>
      <c r="B65" s="12">
        <v>895</v>
      </c>
    </row>
    <row r="66" spans="1:2" x14ac:dyDescent="0.3">
      <c r="A66" s="12" t="s">
        <v>27</v>
      </c>
      <c r="B66" s="12">
        <v>787</v>
      </c>
    </row>
    <row r="67" spans="1:2" x14ac:dyDescent="0.3">
      <c r="A67" s="12" t="s">
        <v>28</v>
      </c>
      <c r="B67" s="12">
        <v>100</v>
      </c>
    </row>
    <row r="68" spans="1:2" x14ac:dyDescent="0.3">
      <c r="A68" s="12" t="s">
        <v>29</v>
      </c>
      <c r="B68" s="12">
        <v>5058.8999999999996</v>
      </c>
    </row>
    <row r="69" spans="1:2" x14ac:dyDescent="0.3">
      <c r="A69" s="12" t="s">
        <v>30</v>
      </c>
      <c r="B69" s="12">
        <v>100</v>
      </c>
    </row>
    <row r="70" spans="1:2" x14ac:dyDescent="0.3">
      <c r="A70" s="12"/>
      <c r="B70" s="12"/>
    </row>
    <row r="71" spans="1:2" x14ac:dyDescent="0.3">
      <c r="A71" s="12"/>
      <c r="B71" s="12"/>
    </row>
    <row r="72" spans="1:2" x14ac:dyDescent="0.3">
      <c r="A72" s="16" t="s">
        <v>15</v>
      </c>
      <c r="B72" s="12"/>
    </row>
    <row r="73" spans="1:2" x14ac:dyDescent="0.3">
      <c r="A73" s="12" t="s">
        <v>14</v>
      </c>
      <c r="B73" s="12"/>
    </row>
  </sheetData>
  <mergeCells count="5">
    <mergeCell ref="C3:I3"/>
    <mergeCell ref="K3:Q3"/>
    <mergeCell ref="A36:B36"/>
    <mergeCell ref="A37:B37"/>
    <mergeCell ref="A38: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W29</vt:lpstr>
      <vt:lpstr>W27</vt:lpstr>
      <vt:lpstr>W26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Eranio Lindo</dc:creator>
  <cp:lastModifiedBy>Dung Do Van</cp:lastModifiedBy>
  <dcterms:created xsi:type="dcterms:W3CDTF">2020-06-25T04:00:12Z</dcterms:created>
  <dcterms:modified xsi:type="dcterms:W3CDTF">2020-07-16T07:50:20Z</dcterms:modified>
</cp:coreProperties>
</file>