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jercico 1" sheetId="1" r:id="rId4"/>
    <sheet state="visible" name="(EJ2)Enero" sheetId="2" r:id="rId5"/>
    <sheet state="visible" name="(EJ2)Febrero" sheetId="3" r:id="rId6"/>
    <sheet state="visible" name="Ejercicio 3" sheetId="4" r:id="rId7"/>
    <sheet state="visible" name="Ejercicio 4" sheetId="5" r:id="rId8"/>
    <sheet state="visible" name="Ejercicio 5" sheetId="6" r:id="rId9"/>
    <sheet state="visible" name="EJ6(FACTURA)" sheetId="7" r:id="rId10"/>
    <sheet state="visible" name="EJ6(INVENTARIO)" sheetId="8" r:id="rId11"/>
    <sheet state="visible" name="Ejercicio 7" sheetId="9" r:id="rId12"/>
    <sheet state="visible" name="EJ7(Lista)" sheetId="10" r:id="rId13"/>
    <sheet state="visible" name="Ejercicio 8" sheetId="11" r:id="rId14"/>
    <sheet state="visible" name="EJ8(TABLA DINÁMICA)" sheetId="12" r:id="rId15"/>
  </sheets>
  <definedNames>
    <definedName hidden="1" localSheetId="10" name="_xlnm._FilterDatabase">'Ejercicio 8'!$A$4:$G$20</definedName>
  </definedNames>
  <calcPr/>
  <pivotCaches>
    <pivotCache cacheId="0" r:id="rId16"/>
  </pivotCaches>
</workbook>
</file>

<file path=xl/sharedStrings.xml><?xml version="1.0" encoding="utf-8"?>
<sst xmlns="http://schemas.openxmlformats.org/spreadsheetml/2006/main" count="269" uniqueCount="217">
  <si>
    <t>Start Up</t>
  </si>
  <si>
    <t>CANTIDAD</t>
  </si>
  <si>
    <t>DESCRIPCIÓN</t>
  </si>
  <si>
    <t>VR. UNITARIO</t>
  </si>
  <si>
    <t>VR. TOTAL</t>
  </si>
  <si>
    <t>Portatil mac</t>
  </si>
  <si>
    <t>Movil alcatel</t>
  </si>
  <si>
    <t>Movil Xiaomi</t>
  </si>
  <si>
    <t>Movil Apple</t>
  </si>
  <si>
    <t>Movil Samsung</t>
  </si>
  <si>
    <t>Air Pods</t>
  </si>
  <si>
    <t>Cascos</t>
  </si>
  <si>
    <t>Mouse</t>
  </si>
  <si>
    <t>Teclado</t>
  </si>
  <si>
    <t>TOTAL</t>
  </si>
  <si>
    <t>Nombre y apellido</t>
  </si>
  <si>
    <t>Dias trabajados</t>
  </si>
  <si>
    <t>Sueldo por mes</t>
  </si>
  <si>
    <t>Sueldo total</t>
  </si>
  <si>
    <t>Rafael Meca</t>
  </si>
  <si>
    <t>JoseLuis Delicado</t>
  </si>
  <si>
    <t>Raul Guinea</t>
  </si>
  <si>
    <t>Alfredo Brocal</t>
  </si>
  <si>
    <t>Franco Panero</t>
  </si>
  <si>
    <t xml:space="preserve">TIENDA </t>
  </si>
  <si>
    <t>FORMA DE PAGO</t>
  </si>
  <si>
    <t>contado</t>
  </si>
  <si>
    <t>Si paga de Contado, el descuento es del 10%.</t>
  </si>
  <si>
    <t>Opcional:</t>
  </si>
  <si>
    <t>Si paga diferente a Contado, se cobrara 10% adicional</t>
  </si>
  <si>
    <t>TECLADOS</t>
  </si>
  <si>
    <t>MOUSE</t>
  </si>
  <si>
    <t>AURICULARES</t>
  </si>
  <si>
    <t>Tipos de condiciones:</t>
  </si>
  <si>
    <t>ALFOMBRILLAS</t>
  </si>
  <si>
    <t>&gt; Mayor</t>
  </si>
  <si>
    <t>CABLES</t>
  </si>
  <si>
    <t>&lt; Menor</t>
  </si>
  <si>
    <t>PEN-DIVE</t>
  </si>
  <si>
    <t>&gt;= Mayor o igual</t>
  </si>
  <si>
    <t>SOFTWARE</t>
  </si>
  <si>
    <t>&lt;= Menor o igual</t>
  </si>
  <si>
    <t>TABLETAS GRAFICAS</t>
  </si>
  <si>
    <t xml:space="preserve">&lt;&gt; Diferente a </t>
  </si>
  <si>
    <t>COMPLEMENTOS</t>
  </si>
  <si>
    <t>.= igual a (sin el .)</t>
  </si>
  <si>
    <t>SUB-TOTAL</t>
  </si>
  <si>
    <t>DESCUENTO</t>
  </si>
  <si>
    <t>COSTE ADIC.</t>
  </si>
  <si>
    <t>NOMBRE</t>
  </si>
  <si>
    <t>EDAD</t>
  </si>
  <si>
    <t>Otoniel Florentino</t>
  </si>
  <si>
    <t>Maria Dolores</t>
  </si>
  <si>
    <t>Inocencio Martines</t>
  </si>
  <si>
    <t>Gilberto Bautista</t>
  </si>
  <si>
    <t>Jimena Aya</t>
  </si>
  <si>
    <t>Tatiana Olivera</t>
  </si>
  <si>
    <t>Condiciones:</t>
  </si>
  <si>
    <t>Menores a 18 = Menor de Edad</t>
  </si>
  <si>
    <t>Menores de 65 = Mayor de Edad</t>
  </si>
  <si>
    <t>Mayores a 65 = Tercera Edad</t>
  </si>
  <si>
    <t>CONOCIMIENTO PARA TODOS</t>
  </si>
  <si>
    <t>FUNCIONES BÁSICAS</t>
  </si>
  <si>
    <t>APELLIDO</t>
  </si>
  <si>
    <t>MATRICULA</t>
  </si>
  <si>
    <t>EXCEL</t>
  </si>
  <si>
    <t>WORD</t>
  </si>
  <si>
    <t>ACCESS</t>
  </si>
  <si>
    <t>PROMEDIO</t>
  </si>
  <si>
    <t>ESTADO</t>
  </si>
  <si>
    <t>NOTA FINAL</t>
  </si>
  <si>
    <t>DETALLES DE CALIFICACIONES</t>
  </si>
  <si>
    <t>Dostin</t>
  </si>
  <si>
    <t>Hurtado</t>
  </si>
  <si>
    <t>Nota mas Alta</t>
  </si>
  <si>
    <t>Max</t>
  </si>
  <si>
    <t>Sandy</t>
  </si>
  <si>
    <t>Olivera</t>
  </si>
  <si>
    <t>Nota mas Baja</t>
  </si>
  <si>
    <t>Min</t>
  </si>
  <si>
    <t>Polo</t>
  </si>
  <si>
    <t>Isaac</t>
  </si>
  <si>
    <t>Nota mas repetida</t>
  </si>
  <si>
    <t>Moda</t>
  </si>
  <si>
    <t>Giovanny</t>
  </si>
  <si>
    <t>Rodriguez</t>
  </si>
  <si>
    <t>Promedio del Curso</t>
  </si>
  <si>
    <t>Promedio</t>
  </si>
  <si>
    <t>Armando</t>
  </si>
  <si>
    <t>Paredes</t>
  </si>
  <si>
    <t>Total de Alumnos</t>
  </si>
  <si>
    <t>Contara</t>
  </si>
  <si>
    <t>Lola</t>
  </si>
  <si>
    <t>Mento</t>
  </si>
  <si>
    <t>Numero de Aprobados</t>
  </si>
  <si>
    <t>Contar.si</t>
  </si>
  <si>
    <t>Kelyn</t>
  </si>
  <si>
    <t>Teresa</t>
  </si>
  <si>
    <t>Numero de Suspensos</t>
  </si>
  <si>
    <t>Zoyla</t>
  </si>
  <si>
    <t>Becerra</t>
  </si>
  <si>
    <t>Nota promedia de aprobados</t>
  </si>
  <si>
    <t>Promedio.si</t>
  </si>
  <si>
    <t>Alex</t>
  </si>
  <si>
    <t>Plosivo</t>
  </si>
  <si>
    <t>Nota promedia de suspensos</t>
  </si>
  <si>
    <t>Cindy</t>
  </si>
  <si>
    <t>Nero</t>
  </si>
  <si>
    <t>Matriculas Aprobados</t>
  </si>
  <si>
    <t>Sumar.si</t>
  </si>
  <si>
    <t>#TODO</t>
  </si>
  <si>
    <t>Eddy</t>
  </si>
  <si>
    <t>Ficio</t>
  </si>
  <si>
    <t>Matriculas Suspendidas</t>
  </si>
  <si>
    <t>Elmer</t>
  </si>
  <si>
    <t>Kado</t>
  </si>
  <si>
    <t>Dinero total en matrículas</t>
  </si>
  <si>
    <t>Elsa</t>
  </si>
  <si>
    <t>Pito</t>
  </si>
  <si>
    <t>Lucila</t>
  </si>
  <si>
    <t>Tanga</t>
  </si>
  <si>
    <t>Yotoko</t>
  </si>
  <si>
    <t>Turaja</t>
  </si>
  <si>
    <t>Tener en cuenta para formato condicional : función AHORA(), representa el día actual</t>
  </si>
  <si>
    <t>Formato condicional</t>
  </si>
  <si>
    <t>FACTURA DE TIENDA</t>
  </si>
  <si>
    <t>En el inventario, el código o matriz siempre ha de estar colocado en la primera columna.</t>
  </si>
  <si>
    <t>Tener en cuenta la función si.error(), la cual sirve para controlar los errores, por ejemplo:</t>
  </si>
  <si>
    <t>·SI.ERROR(BUSCARV(A7;'EJ6(INVENTARIO)'!$A$5:$C$12;2;0);"")</t>
  </si>
  <si>
    <t>CÓDIGO</t>
  </si>
  <si>
    <t>PRECIO</t>
  </si>
  <si>
    <t>Lo que ejecuta la función son las comillas del final, si el BUSCARV da error, dar el valor entre comillas</t>
  </si>
  <si>
    <t>(Obviamente entre comillas si es str)</t>
  </si>
  <si>
    <t>INVENTARIO TIENDA</t>
  </si>
  <si>
    <t>Código</t>
  </si>
  <si>
    <t>Descripción</t>
  </si>
  <si>
    <t>Precio</t>
  </si>
  <si>
    <t>Lapiz</t>
  </si>
  <si>
    <t>Goma</t>
  </si>
  <si>
    <t>Sacapuntas</t>
  </si>
  <si>
    <t>Archivador</t>
  </si>
  <si>
    <t>Folios(x100)</t>
  </si>
  <si>
    <t>Cartulina</t>
  </si>
  <si>
    <t>Bolígrafo</t>
  </si>
  <si>
    <t>Rotulador</t>
  </si>
  <si>
    <t>Solicitud de citas</t>
  </si>
  <si>
    <t>Si desea concertar una consulta en la clínica rellene el formulario y le contestaremos lo antes posible, revise su correo electrónico con regularidad por favor.</t>
  </si>
  <si>
    <t>Fecha de solicitud:</t>
  </si>
  <si>
    <t>Especialidad:</t>
  </si>
  <si>
    <t>Fisioterapeuta</t>
  </si>
  <si>
    <t>Edad:</t>
  </si>
  <si>
    <t>Nombre:</t>
  </si>
  <si>
    <t>Apellidos:</t>
  </si>
  <si>
    <t>Máximo 15 car.</t>
  </si>
  <si>
    <t>Dirección:</t>
  </si>
  <si>
    <t>Correo electrónico:</t>
  </si>
  <si>
    <t>Teléfono:</t>
  </si>
  <si>
    <t>Lorem ipsum dolor sit amet, consectetur adipiscing elit. Lorem ipsumLorem ipsumLorem ipLorem ipsumLorem ipsumLorem ipsumLorem ipsumLorem ipsumLorem ipsumLorem ipsumsumLoremLorem ipsumLorem ipsumLorem ipsumLorem ipsumLorem ipsumLorem ipsum ipsumLorem ipsum Curabitur ni Lorem ipsum dolor sit ameLorem ipsum dolor sit ame Lorem ipsum dolor sit ame Lorem ipsum dolor sit ame Lorem ipsum dolor sit ame Lorem ipsum dolor sit ame Lorem ipsum dolor sit ame</t>
  </si>
  <si>
    <t>Especialidades de la clínica</t>
  </si>
  <si>
    <t>Dermatología</t>
  </si>
  <si>
    <t xml:space="preserve">Oftalmología </t>
  </si>
  <si>
    <t>Pediatría</t>
  </si>
  <si>
    <t>BASE DE DATOS TRABAJADORES</t>
  </si>
  <si>
    <t>CEDULA</t>
  </si>
  <si>
    <t>NOMBRES Y APELLIDOS</t>
  </si>
  <si>
    <t>SEXO</t>
  </si>
  <si>
    <t>CARGO</t>
  </si>
  <si>
    <t>SUELDO BASICO</t>
  </si>
  <si>
    <t>DIAS TRAB.</t>
  </si>
  <si>
    <t>TOTAL SUEDO</t>
  </si>
  <si>
    <t>1,121,885</t>
  </si>
  <si>
    <t>Dostin Hurtado</t>
  </si>
  <si>
    <t>MASCULINO</t>
  </si>
  <si>
    <t>INGENIERO</t>
  </si>
  <si>
    <t>1,121,900</t>
  </si>
  <si>
    <t>Trollencio Gimenes</t>
  </si>
  <si>
    <t>1,121,887</t>
  </si>
  <si>
    <t>Oscar Hurtado</t>
  </si>
  <si>
    <t>ORIENTADOR/A</t>
  </si>
  <si>
    <t>1,121,899</t>
  </si>
  <si>
    <t>Erika Herrera</t>
  </si>
  <si>
    <t>FEMENINO</t>
  </si>
  <si>
    <t>ABOGADO/A</t>
  </si>
  <si>
    <t>1,121,888</t>
  </si>
  <si>
    <t>Tatiana aya</t>
  </si>
  <si>
    <t>SECRETARIA/O</t>
  </si>
  <si>
    <t>1,121,886</t>
  </si>
  <si>
    <t>Sandy Olivera</t>
  </si>
  <si>
    <t>1,121,891</t>
  </si>
  <si>
    <t>Omar Corredor</t>
  </si>
  <si>
    <t>1,121,892</t>
  </si>
  <si>
    <t>Carlos Andres</t>
  </si>
  <si>
    <t>1,121,893</t>
  </si>
  <si>
    <t>Fuckencio Martinez</t>
  </si>
  <si>
    <t>1,121,890</t>
  </si>
  <si>
    <t>Carlos Cedeño</t>
  </si>
  <si>
    <t>ECONOMISTA</t>
  </si>
  <si>
    <t>1,121,889</t>
  </si>
  <si>
    <t>Luis Ramirez</t>
  </si>
  <si>
    <t>1,121,898</t>
  </si>
  <si>
    <t>Nelsy Pico</t>
  </si>
  <si>
    <t>1,121,897</t>
  </si>
  <si>
    <t>Jenny Colmenares</t>
  </si>
  <si>
    <t>1,121,895</t>
  </si>
  <si>
    <t>Alberto Ochoa</t>
  </si>
  <si>
    <t>GERENTE</t>
  </si>
  <si>
    <t>1,121,896</t>
  </si>
  <si>
    <t>Alejandra Guzman</t>
  </si>
  <si>
    <t>1,121,894</t>
  </si>
  <si>
    <t>Edgar Ortiz</t>
  </si>
  <si>
    <t>Total ABOGADO/A</t>
  </si>
  <si>
    <t>Total ECONOMISTA</t>
  </si>
  <si>
    <t>Total GERENTE</t>
  </si>
  <si>
    <t>Total INGENIERO</t>
  </si>
  <si>
    <t>Total ORIENTADOR/A</t>
  </si>
  <si>
    <t>Total SECRETARIA/O</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</si>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</sst>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 [$€-1]"/>
    <numFmt numFmtId="165" formatCode="#,##0\ [$€-1]"/>
    <numFmt numFmtId="166" formatCode="0.0"/>
    <numFmt numFmtId="167" formatCode="d/m/yyyy"/>
  </numFmts>
  <fonts count="34">
    <font>
      <sz val="10.0"/>
      <color rgb="FF000000"/>
      <name val="Arial"/>
      <scheme val="minor"/>
    </font>
    <font>
      <sz val="41.0"/>
      <color theme="1"/>
      <name val="Arial"/>
      <scheme val="minor"/>
    </font>
    <font/>
    <font>
      <color theme="1"/>
      <name val="Arial"/>
      <scheme val="minor"/>
    </font>
    <font>
      <b/>
      <sz val="8.0"/>
      <color rgb="FF000000"/>
      <name val="&quot;Arial&quot;"/>
    </font>
    <font>
      <sz val="8.0"/>
      <color rgb="FF000000"/>
      <name val="&quot;Arial&quot;"/>
    </font>
    <font>
      <sz val="8.0"/>
      <color theme="1"/>
      <name val="&quot;Arial&quot;"/>
    </font>
    <font>
      <b/>
      <sz val="12.0"/>
      <color rgb="FF000000"/>
      <name val="&quot;Arial&quot;"/>
    </font>
    <font>
      <b/>
      <sz val="12.0"/>
      <color theme="1"/>
      <name val="Arial"/>
      <scheme val="minor"/>
    </font>
    <font>
      <b/>
      <sz val="14.0"/>
      <color rgb="FFFFFFFF"/>
      <name val="&quot;Arial&quot;"/>
    </font>
    <font>
      <i/>
      <sz val="8.0"/>
      <color rgb="FF000000"/>
      <name val="&quot;Arial&quot;"/>
    </font>
    <font>
      <b/>
      <sz val="9.0"/>
      <color theme="1"/>
      <name val="&quot;Arial&quot;"/>
    </font>
    <font>
      <sz val="8.0"/>
      <color theme="1"/>
      <name val="Arial"/>
      <scheme val="minor"/>
    </font>
    <font>
      <b/>
      <sz val="12.0"/>
      <color theme="1"/>
      <name val="&quot;Arial&quot;"/>
    </font>
    <font>
      <b/>
      <sz val="8.0"/>
      <color theme="1"/>
      <name val="&quot;Arial&quot;"/>
    </font>
    <font>
      <b/>
      <sz val="14.0"/>
      <color rgb="FF000000"/>
      <name val="&quot;Arial&quot;"/>
    </font>
    <font>
      <b/>
      <sz val="8.0"/>
      <color rgb="FF000000"/>
      <name val="Calibri"/>
    </font>
    <font>
      <sz val="8.0"/>
      <color theme="4"/>
      <name val="&quot;Arial&quot;"/>
    </font>
    <font>
      <sz val="8.0"/>
      <color rgb="FF274E13"/>
      <name val="&quot;Arial&quot;"/>
    </font>
    <font>
      <sz val="8.0"/>
      <color rgb="FFBFBFBF"/>
      <name val="&quot;Arial&quot;"/>
    </font>
    <font>
      <u/>
      <sz val="8.0"/>
      <color rgb="FFBFBFBF"/>
      <name val="&quot;Arial&quot;"/>
    </font>
    <font>
      <u/>
      <sz val="8.0"/>
      <color rgb="FFBFBFBF"/>
      <name val="&quot;Arial&quot;"/>
    </font>
    <font>
      <color rgb="FF274E13"/>
      <name val="Arial"/>
      <scheme val="minor"/>
    </font>
    <font>
      <color rgb="FF999999"/>
      <name val="Arial"/>
      <scheme val="minor"/>
    </font>
    <font>
      <b/>
      <sz val="18.0"/>
      <color rgb="FF000000"/>
      <name val="Calibri"/>
    </font>
    <font>
      <b/>
      <sz val="14.0"/>
      <color rgb="FF000000"/>
      <name val="Calibri"/>
    </font>
    <font>
      <b/>
      <sz val="23.0"/>
      <color theme="1"/>
      <name val="Arial"/>
      <scheme val="minor"/>
    </font>
    <font>
      <b/>
      <color theme="1"/>
      <name val="Arial"/>
      <scheme val="minor"/>
    </font>
    <font>
      <sz val="6.0"/>
      <color theme="1"/>
      <name val="Arial"/>
      <scheme val="minor"/>
    </font>
    <font>
      <sz val="5.0"/>
      <color theme="1"/>
      <name val="Arial"/>
      <scheme val="minor"/>
    </font>
    <font>
      <b/>
      <sz val="14.0"/>
      <color rgb="FF000000"/>
      <name val="&quot;Calibri&quot;"/>
    </font>
    <font>
      <sz val="8.0"/>
      <color theme="1"/>
      <name val="&quot;Calibri&quot;"/>
    </font>
    <font>
      <b/>
      <sz val="8.0"/>
      <color rgb="FF000000"/>
      <name val="&quot;Calibri&quot;"/>
    </font>
    <font>
      <sz val="8.0"/>
      <color rgb="FF000000"/>
      <name val="&quot;Calibri&quot;"/>
    </font>
  </fonts>
  <fills count="16">
    <fill>
      <patternFill patternType="none"/>
    </fill>
    <fill>
      <patternFill patternType="lightGray"/>
    </fill>
    <fill>
      <patternFill patternType="solid">
        <fgColor rgb="FFA4C2F4"/>
        <bgColor rgb="FFA4C2F4"/>
      </patternFill>
    </fill>
    <fill>
      <patternFill patternType="solid">
        <fgColor rgb="FFCFE2F3"/>
        <bgColor rgb="FFCFE2F3"/>
      </patternFill>
    </fill>
    <fill>
      <patternFill patternType="solid">
        <fgColor rgb="FF3D85C6"/>
        <bgColor rgb="FF3D85C6"/>
      </patternFill>
    </fill>
    <fill>
      <patternFill patternType="solid">
        <fgColor rgb="FF9FC5E8"/>
        <bgColor rgb="FF9FC5E8"/>
      </patternFill>
    </fill>
    <fill>
      <patternFill patternType="solid">
        <fgColor rgb="FF00FFFF"/>
        <bgColor rgb="FF00FFFF"/>
      </patternFill>
    </fill>
    <fill>
      <patternFill patternType="solid">
        <fgColor rgb="FF00FF00"/>
        <bgColor rgb="FF00FF00"/>
      </patternFill>
    </fill>
    <fill>
      <patternFill patternType="solid">
        <fgColor rgb="FF999999"/>
        <bgColor rgb="FF999999"/>
      </patternFill>
    </fill>
    <fill>
      <patternFill patternType="solid">
        <fgColor rgb="FFBDD7EE"/>
        <bgColor rgb="FFBDD7EE"/>
      </patternFill>
    </fill>
    <fill>
      <patternFill patternType="solid">
        <fgColor rgb="FFDEEBF7"/>
        <bgColor rgb="FFDEEBF7"/>
      </patternFill>
    </fill>
    <fill>
      <patternFill patternType="solid">
        <fgColor rgb="FFFFFFFF"/>
        <bgColor rgb="FFFFFFFF"/>
      </patternFill>
    </fill>
    <fill>
      <patternFill patternType="solid">
        <fgColor rgb="FF93C47D"/>
        <bgColor rgb="FF93C47D"/>
      </patternFill>
    </fill>
    <fill>
      <patternFill patternType="solid">
        <fgColor rgb="FFA2C4C9"/>
        <bgColor rgb="FFA2C4C9"/>
      </patternFill>
    </fill>
    <fill>
      <patternFill patternType="solid">
        <fgColor rgb="FF76A5AF"/>
        <bgColor rgb="FF76A5AF"/>
      </patternFill>
    </fill>
    <fill>
      <patternFill patternType="solid">
        <fgColor rgb="FF4A86E8"/>
        <bgColor rgb="FF4A86E8"/>
      </patternFill>
    </fill>
  </fills>
  <borders count="35">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ck">
        <color rgb="FF000000"/>
      </top>
    </border>
    <border>
      <left style="medium">
        <color rgb="FF000000"/>
      </left>
      <right style="medium">
        <color rgb="FF000000"/>
      </right>
      <top style="medium">
        <color rgb="FF000000"/>
      </top>
      <bottom style="medium">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3" numFmtId="0" xfId="0" applyBorder="1" applyFont="1"/>
    <xf borderId="8" fillId="0" fontId="2" numFmtId="0" xfId="0" applyBorder="1" applyFont="1"/>
    <xf borderId="9" fillId="0" fontId="2" numFmtId="0" xfId="0" applyBorder="1" applyFont="1"/>
    <xf borderId="10" fillId="3" fontId="4" numFmtId="0" xfId="0" applyAlignment="1" applyBorder="1" applyFill="1" applyFont="1">
      <alignment horizontal="center" readingOrder="0" vertical="bottom"/>
    </xf>
    <xf borderId="11" fillId="0" fontId="5" numFmtId="0" xfId="0" applyAlignment="1" applyBorder="1" applyFont="1">
      <alignment horizontal="center" readingOrder="0" vertical="bottom"/>
    </xf>
    <xf borderId="11" fillId="0" fontId="5" numFmtId="164" xfId="0" applyAlignment="1" applyBorder="1" applyFont="1" applyNumberFormat="1">
      <alignment horizontal="center" readingOrder="0" vertical="bottom"/>
    </xf>
    <xf borderId="11" fillId="0" fontId="6" numFmtId="164" xfId="0" applyAlignment="1" applyBorder="1" applyFont="1" applyNumberFormat="1">
      <alignment horizontal="center" vertical="bottom"/>
    </xf>
    <xf borderId="11" fillId="0" fontId="6" numFmtId="0" xfId="0" applyAlignment="1" applyBorder="1" applyFont="1">
      <alignment horizontal="center" readingOrder="0" vertical="bottom"/>
    </xf>
    <xf borderId="11" fillId="0" fontId="6" numFmtId="164" xfId="0" applyAlignment="1" applyBorder="1" applyFont="1" applyNumberFormat="1">
      <alignment horizontal="center" readingOrder="0" vertical="bottom"/>
    </xf>
    <xf borderId="0" fillId="0" fontId="3" numFmtId="0" xfId="0" applyFont="1"/>
    <xf borderId="0" fillId="0" fontId="6" numFmtId="0" xfId="0" applyAlignment="1" applyFont="1">
      <alignment horizontal="left" vertical="bottom"/>
    </xf>
    <xf borderId="11" fillId="3" fontId="7" numFmtId="0" xfId="0" applyAlignment="1" applyBorder="1" applyFont="1">
      <alignment horizontal="center" readingOrder="0" vertical="bottom"/>
    </xf>
    <xf borderId="11" fillId="0" fontId="6" numFmtId="164" xfId="0" applyAlignment="1" applyBorder="1" applyFont="1" applyNumberFormat="1">
      <alignment horizontal="left" vertical="bottom"/>
    </xf>
    <xf borderId="12" fillId="2" fontId="8" numFmtId="0" xfId="0" applyAlignment="1" applyBorder="1" applyFont="1">
      <alignment horizontal="center" readingOrder="0"/>
    </xf>
    <xf borderId="13" fillId="0" fontId="3" numFmtId="0" xfId="0" applyAlignment="1" applyBorder="1" applyFont="1">
      <alignment readingOrder="0"/>
    </xf>
    <xf borderId="13" fillId="0" fontId="3" numFmtId="0" xfId="0" applyAlignment="1" applyBorder="1" applyFont="1">
      <alignment horizontal="center" readingOrder="0"/>
    </xf>
    <xf borderId="13" fillId="0" fontId="3" numFmtId="164" xfId="0" applyAlignment="1" applyBorder="1" applyFont="1" applyNumberFormat="1">
      <alignment horizontal="center" readingOrder="0"/>
    </xf>
    <xf borderId="13" fillId="0" fontId="3" numFmtId="164" xfId="0" applyBorder="1" applyFont="1" applyNumberFormat="1"/>
    <xf borderId="0" fillId="4" fontId="9" numFmtId="0" xfId="0" applyAlignment="1" applyFill="1" applyFont="1">
      <alignment horizontal="center" readingOrder="0" vertical="bottom"/>
    </xf>
    <xf borderId="11" fillId="3" fontId="4" numFmtId="0" xfId="0" applyAlignment="1" applyBorder="1" applyFont="1">
      <alignment horizontal="center" readingOrder="0" vertical="bottom"/>
    </xf>
    <xf borderId="0" fillId="0" fontId="4" numFmtId="0" xfId="0" applyAlignment="1" applyFont="1">
      <alignment horizontal="left" readingOrder="0" vertical="bottom"/>
    </xf>
    <xf borderId="0" fillId="0" fontId="10" numFmtId="0" xfId="0" applyAlignment="1" applyFont="1">
      <alignment horizontal="left" readingOrder="0" vertical="bottom"/>
    </xf>
    <xf borderId="11" fillId="0" fontId="5" numFmtId="0" xfId="0" applyAlignment="1" applyBorder="1" applyFont="1">
      <alignment horizontal="left" readingOrder="0" vertical="bottom"/>
    </xf>
    <xf borderId="11" fillId="0" fontId="5" numFmtId="164" xfId="0" applyAlignment="1" applyBorder="1" applyFont="1" applyNumberFormat="1">
      <alignment horizontal="right" readingOrder="0" vertical="bottom"/>
    </xf>
    <xf borderId="11" fillId="0" fontId="6" numFmtId="0" xfId="0" applyAlignment="1" applyBorder="1" applyFont="1">
      <alignment horizontal="left" readingOrder="0" vertical="bottom"/>
    </xf>
    <xf borderId="11" fillId="0" fontId="6" numFmtId="164" xfId="0" applyAlignment="1" applyBorder="1" applyFont="1" applyNumberFormat="1">
      <alignment horizontal="right" readingOrder="0" vertical="bottom"/>
    </xf>
    <xf borderId="11" fillId="0" fontId="11" numFmtId="0" xfId="0" applyAlignment="1" applyBorder="1" applyFont="1">
      <alignment horizontal="left" readingOrder="0" vertical="bottom"/>
    </xf>
    <xf borderId="14" fillId="0" fontId="6" numFmtId="0" xfId="0" applyAlignment="1" applyBorder="1" applyFont="1">
      <alignment horizontal="left" readingOrder="0" vertical="bottom"/>
    </xf>
    <xf borderId="14" fillId="0" fontId="12" numFmtId="0" xfId="0" applyAlignment="1" applyBorder="1" applyFont="1">
      <alignment readingOrder="0"/>
    </xf>
    <xf borderId="10" fillId="0" fontId="6" numFmtId="0" xfId="0" applyAlignment="1" applyBorder="1" applyFont="1">
      <alignment horizontal="left" readingOrder="0" vertical="bottom"/>
    </xf>
    <xf borderId="11" fillId="0" fontId="6" numFmtId="164" xfId="0" applyAlignment="1" applyBorder="1" applyFont="1" applyNumberFormat="1">
      <alignment horizontal="right" vertical="bottom"/>
    </xf>
    <xf borderId="11" fillId="0" fontId="13" numFmtId="164" xfId="0" applyAlignment="1" applyBorder="1" applyFont="1" applyNumberFormat="1">
      <alignment horizontal="center" vertical="bottom"/>
    </xf>
    <xf borderId="11" fillId="5" fontId="4" numFmtId="0" xfId="0" applyAlignment="1" applyBorder="1" applyFill="1" applyFont="1">
      <alignment horizontal="center" readingOrder="0" vertical="bottom"/>
    </xf>
    <xf borderId="11" fillId="0" fontId="5" numFmtId="0" xfId="0" applyAlignment="1" applyBorder="1" applyFont="1">
      <alignment horizontal="right" readingOrder="0" vertical="bottom"/>
    </xf>
    <xf borderId="11" fillId="6" fontId="14" numFmtId="0" xfId="0" applyAlignment="1" applyBorder="1" applyFill="1" applyFont="1">
      <alignment horizontal="left" vertical="bottom"/>
    </xf>
    <xf borderId="11" fillId="7" fontId="14" numFmtId="0" xfId="0" applyAlignment="1" applyBorder="1" applyFill="1" applyFont="1">
      <alignment horizontal="left" vertical="bottom"/>
    </xf>
    <xf borderId="11" fillId="8" fontId="14" numFmtId="0" xfId="0" applyAlignment="1" applyBorder="1" applyFill="1" applyFont="1">
      <alignment horizontal="left" vertical="bottom"/>
    </xf>
    <xf borderId="15" fillId="0" fontId="4" numFmtId="0" xfId="0" applyAlignment="1" applyBorder="1" applyFont="1">
      <alignment horizontal="left" readingOrder="0" vertical="bottom"/>
    </xf>
    <xf borderId="16" fillId="0" fontId="2" numFmtId="0" xfId="0" applyBorder="1" applyFont="1"/>
    <xf borderId="17" fillId="0" fontId="5" numFmtId="0" xfId="0" applyAlignment="1" applyBorder="1" applyFont="1">
      <alignment horizontal="left" readingOrder="0" vertical="bottom"/>
    </xf>
    <xf borderId="18" fillId="0" fontId="6" numFmtId="0" xfId="0" applyAlignment="1" applyBorder="1" applyFont="1">
      <alignment horizontal="left" vertical="bottom"/>
    </xf>
    <xf borderId="19" fillId="0" fontId="5" numFmtId="0" xfId="0" applyAlignment="1" applyBorder="1" applyFont="1">
      <alignment horizontal="left" readingOrder="0" vertical="bottom"/>
    </xf>
    <xf borderId="20" fillId="0" fontId="6" numFmtId="0" xfId="0" applyAlignment="1" applyBorder="1" applyFont="1">
      <alignment horizontal="left" vertical="bottom"/>
    </xf>
    <xf borderId="0" fillId="9" fontId="15" numFmtId="0" xfId="0" applyAlignment="1" applyFill="1" applyFont="1">
      <alignment horizontal="center" readingOrder="0" vertical="bottom"/>
    </xf>
    <xf borderId="0" fillId="9" fontId="4" numFmtId="0" xfId="0" applyAlignment="1" applyFont="1">
      <alignment horizontal="center" readingOrder="0" vertical="bottom"/>
    </xf>
    <xf borderId="15" fillId="10" fontId="16" numFmtId="0" xfId="0" applyAlignment="1" applyBorder="1" applyFill="1" applyFont="1">
      <alignment horizontal="center" readingOrder="0" vertical="bottom"/>
    </xf>
    <xf borderId="16" fillId="10" fontId="16" numFmtId="0" xfId="0" applyAlignment="1" applyBorder="1" applyFont="1">
      <alignment horizontal="center" readingOrder="0" vertical="bottom"/>
    </xf>
    <xf borderId="15" fillId="9" fontId="4" numFmtId="0" xfId="0" applyAlignment="1" applyBorder="1" applyFont="1">
      <alignment horizontal="center" readingOrder="0" vertical="bottom"/>
    </xf>
    <xf borderId="21" fillId="11" fontId="17" numFmtId="0" xfId="0" applyAlignment="1" applyBorder="1" applyFill="1" applyFont="1">
      <alignment horizontal="left" readingOrder="0" vertical="bottom"/>
    </xf>
    <xf borderId="20" fillId="11" fontId="17" numFmtId="0" xfId="0" applyAlignment="1" applyBorder="1" applyFont="1">
      <alignment horizontal="left" readingOrder="0" vertical="bottom"/>
    </xf>
    <xf borderId="16" fillId="0" fontId="18" numFmtId="165" xfId="0" applyAlignment="1" applyBorder="1" applyFont="1" applyNumberFormat="1">
      <alignment horizontal="center" readingOrder="0" vertical="bottom"/>
    </xf>
    <xf borderId="11" fillId="0" fontId="14" numFmtId="166" xfId="0" applyAlignment="1" applyBorder="1" applyFont="1" applyNumberFormat="1">
      <alignment horizontal="center" vertical="bottom"/>
    </xf>
    <xf borderId="11" fillId="0" fontId="14" numFmtId="0" xfId="0" applyAlignment="1" applyBorder="1" applyFont="1">
      <alignment horizontal="center" vertical="bottom"/>
    </xf>
    <xf borderId="11" fillId="0" fontId="14" numFmtId="0" xfId="0" applyAlignment="1" applyBorder="1" applyFont="1">
      <alignment horizontal="left" vertical="bottom"/>
    </xf>
    <xf borderId="20" fillId="0" fontId="14" numFmtId="166" xfId="0" applyAlignment="1" applyBorder="1" applyFont="1" applyNumberFormat="1">
      <alignment horizontal="center" vertical="bottom"/>
    </xf>
    <xf borderId="0" fillId="0" fontId="19" numFmtId="0" xfId="0" applyAlignment="1" applyFont="1">
      <alignment horizontal="left" readingOrder="0" vertical="bottom"/>
    </xf>
    <xf borderId="15" fillId="11" fontId="17" numFmtId="0" xfId="0" applyAlignment="1" applyBorder="1" applyFont="1">
      <alignment horizontal="left" readingOrder="0" vertical="bottom"/>
    </xf>
    <xf borderId="16" fillId="11" fontId="17" numFmtId="0" xfId="0" applyAlignment="1" applyBorder="1" applyFont="1">
      <alignment horizontal="left" readingOrder="0" vertical="bottom"/>
    </xf>
    <xf borderId="20" fillId="0" fontId="14" numFmtId="2" xfId="0" applyAlignment="1" applyBorder="1" applyFont="1" applyNumberFormat="1">
      <alignment horizontal="center" vertical="bottom"/>
    </xf>
    <xf borderId="20" fillId="0" fontId="14" numFmtId="0" xfId="0" applyAlignment="1" applyBorder="1" applyFont="1">
      <alignment horizontal="center" vertical="bottom"/>
    </xf>
    <xf borderId="0" fillId="0" fontId="20" numFmtId="0" xfId="0" applyAlignment="1" applyFont="1">
      <alignment horizontal="left" readingOrder="0" vertical="bottom"/>
    </xf>
    <xf borderId="0" fillId="0" fontId="21" numFmtId="0" xfId="0" applyAlignment="1" applyFont="1">
      <alignment horizontal="left" readingOrder="0" vertical="bottom"/>
    </xf>
    <xf borderId="20" fillId="0" fontId="14" numFmtId="165" xfId="0" applyAlignment="1" applyBorder="1" applyFont="1" applyNumberFormat="1">
      <alignment horizontal="center" vertical="bottom"/>
    </xf>
    <xf borderId="0" fillId="0" fontId="3" numFmtId="0" xfId="0" applyAlignment="1" applyFont="1">
      <alignment readingOrder="0"/>
    </xf>
    <xf borderId="11" fillId="0" fontId="14" numFmtId="165" xfId="0" applyAlignment="1" applyBorder="1" applyFont="1" applyNumberFormat="1">
      <alignment horizontal="center" vertical="bottom"/>
    </xf>
    <xf borderId="0" fillId="0" fontId="6" numFmtId="0" xfId="0" applyAlignment="1" applyFont="1">
      <alignment horizontal="left" readingOrder="0" vertical="bottom"/>
    </xf>
    <xf borderId="11" fillId="0" fontId="22" numFmtId="165" xfId="0" applyAlignment="1" applyBorder="1" applyFont="1" applyNumberFormat="1">
      <alignment horizontal="center"/>
    </xf>
    <xf borderId="0" fillId="0" fontId="23" numFmtId="0" xfId="0" applyAlignment="1" applyFont="1">
      <alignment horizontal="center" readingOrder="0"/>
    </xf>
    <xf borderId="0" fillId="9" fontId="24" numFmtId="0" xfId="0" applyAlignment="1" applyFont="1">
      <alignment horizontal="center" readingOrder="0" vertical="bottom"/>
    </xf>
    <xf borderId="0" fillId="0" fontId="3" numFmtId="0" xfId="0" applyAlignment="1" applyFont="1">
      <alignment horizontal="center" readingOrder="0" shrinkToFit="0" vertical="top" wrapText="0"/>
    </xf>
    <xf borderId="0" fillId="0" fontId="3" numFmtId="0" xfId="0" applyAlignment="1" applyFont="1">
      <alignment shrinkToFit="0" wrapText="0"/>
    </xf>
    <xf borderId="22" fillId="0" fontId="3" numFmtId="0" xfId="0" applyAlignment="1" applyBorder="1" applyFont="1">
      <alignment readingOrder="0"/>
    </xf>
    <xf borderId="23" fillId="0" fontId="3" numFmtId="0" xfId="0" applyBorder="1" applyFont="1"/>
    <xf borderId="24" fillId="0" fontId="3" numFmtId="0" xfId="0" applyBorder="1" applyFont="1"/>
    <xf borderId="17" fillId="0" fontId="3" numFmtId="0" xfId="0" applyAlignment="1" applyBorder="1" applyFont="1">
      <alignment readingOrder="0"/>
    </xf>
    <xf borderId="18" fillId="0" fontId="3" numFmtId="0" xfId="0" applyBorder="1" applyFont="1"/>
    <xf borderId="11" fillId="9" fontId="16" numFmtId="0" xfId="0" applyAlignment="1" applyBorder="1" applyFont="1">
      <alignment horizontal="center" readingOrder="0" vertical="bottom"/>
    </xf>
    <xf borderId="16" fillId="9" fontId="16" numFmtId="0" xfId="0" applyAlignment="1" applyBorder="1" applyFont="1">
      <alignment horizontal="center" readingOrder="0" vertical="bottom"/>
    </xf>
    <xf borderId="10" fillId="10" fontId="6" numFmtId="0" xfId="0" applyAlignment="1" applyBorder="1" applyFont="1">
      <alignment horizontal="left" readingOrder="0" vertical="bottom"/>
    </xf>
    <xf borderId="20" fillId="10" fontId="6" numFmtId="0" xfId="0" applyAlignment="1" applyBorder="1" applyFont="1">
      <alignment horizontal="left" readingOrder="0" vertical="bottom"/>
    </xf>
    <xf borderId="20" fillId="0" fontId="6" numFmtId="164" xfId="0" applyAlignment="1" applyBorder="1" applyFont="1" applyNumberFormat="1">
      <alignment horizontal="left" vertical="bottom"/>
    </xf>
    <xf borderId="19" fillId="0" fontId="3" numFmtId="0" xfId="0" applyAlignment="1" applyBorder="1" applyFont="1">
      <alignment readingOrder="0"/>
    </xf>
    <xf borderId="21" fillId="0" fontId="3" numFmtId="0" xfId="0" applyBorder="1" applyFont="1"/>
    <xf borderId="20" fillId="0" fontId="3" numFmtId="0" xfId="0" applyBorder="1" applyFont="1"/>
    <xf borderId="15" fillId="12" fontId="25" numFmtId="0" xfId="0" applyAlignment="1" applyBorder="1" applyFill="1" applyFont="1">
      <alignment horizontal="center" readingOrder="0" vertical="center"/>
    </xf>
    <xf borderId="25" fillId="0" fontId="2" numFmtId="0" xfId="0" applyBorder="1" applyFont="1"/>
    <xf borderId="20" fillId="9" fontId="13" numFmtId="164" xfId="0" applyAlignment="1" applyBorder="1" applyFont="1" applyNumberFormat="1">
      <alignment horizontal="center" vertical="bottom"/>
    </xf>
    <xf borderId="26" fillId="13" fontId="8" numFmtId="0" xfId="0" applyAlignment="1" applyBorder="1" applyFill="1" applyFont="1">
      <alignment horizontal="center" readingOrder="0" vertical="center"/>
    </xf>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31" fillId="0" fontId="2" numFmtId="0" xfId="0" applyBorder="1" applyFont="1"/>
    <xf borderId="32" fillId="13" fontId="3" numFmtId="0" xfId="0" applyAlignment="1" applyBorder="1" applyFont="1">
      <alignment horizontal="center" readingOrder="0"/>
    </xf>
    <xf borderId="33" fillId="13" fontId="3" numFmtId="0" xfId="0" applyAlignment="1" applyBorder="1" applyFont="1">
      <alignment horizontal="center" readingOrder="0"/>
    </xf>
    <xf borderId="34" fillId="13" fontId="3" numFmtId="0" xfId="0" applyAlignment="1" applyBorder="1" applyFont="1">
      <alignment horizontal="center" readingOrder="0"/>
    </xf>
    <xf borderId="10" fillId="0" fontId="3" numFmtId="0" xfId="0" applyAlignment="1" applyBorder="1" applyFont="1">
      <alignment horizontal="center" readingOrder="0"/>
    </xf>
    <xf borderId="10" fillId="0" fontId="3" numFmtId="164" xfId="0" applyAlignment="1" applyBorder="1" applyFont="1" applyNumberFormat="1">
      <alignment horizontal="center" readingOrder="0"/>
    </xf>
    <xf borderId="11" fillId="0" fontId="3" numFmtId="0" xfId="0" applyAlignment="1" applyBorder="1" applyFont="1">
      <alignment horizontal="center" readingOrder="0"/>
    </xf>
    <xf borderId="11" fillId="0" fontId="3" numFmtId="164" xfId="0" applyAlignment="1" applyBorder="1" applyFont="1" applyNumberFormat="1">
      <alignment horizontal="center" readingOrder="0"/>
    </xf>
    <xf borderId="15" fillId="0" fontId="3" numFmtId="0" xfId="0" applyBorder="1" applyFont="1"/>
    <xf borderId="0" fillId="14" fontId="3" numFmtId="0" xfId="0" applyFill="1" applyFont="1"/>
    <xf borderId="0" fillId="14" fontId="3" numFmtId="0" xfId="0" applyAlignment="1" applyFont="1">
      <alignment readingOrder="0"/>
    </xf>
    <xf borderId="0" fillId="15" fontId="3" numFmtId="0" xfId="0" applyFill="1" applyFont="1"/>
    <xf borderId="0" fillId="2" fontId="26" numFmtId="0" xfId="0" applyAlignment="1" applyFont="1">
      <alignment horizontal="center" readingOrder="0"/>
    </xf>
    <xf borderId="0" fillId="2" fontId="3" numFmtId="0" xfId="0" applyFont="1"/>
    <xf borderId="0" fillId="2" fontId="3" numFmtId="0" xfId="0" applyAlignment="1" applyFont="1">
      <alignment horizontal="center" readingOrder="0" shrinkToFit="0" vertical="center" wrapText="1"/>
    </xf>
    <xf borderId="0" fillId="2" fontId="3" numFmtId="0" xfId="0" applyAlignment="1" applyFont="1">
      <alignment readingOrder="0" shrinkToFit="0" vertical="center" wrapText="1"/>
    </xf>
    <xf borderId="23" fillId="2" fontId="3" numFmtId="0" xfId="0" applyBorder="1" applyFont="1"/>
    <xf borderId="0" fillId="2" fontId="27" numFmtId="0" xfId="0" applyAlignment="1" applyFont="1">
      <alignment readingOrder="0"/>
    </xf>
    <xf borderId="11" fillId="11" fontId="3" numFmtId="167" xfId="0" applyAlignment="1" applyBorder="1" applyFont="1" applyNumberFormat="1">
      <alignment horizontal="center" readingOrder="0"/>
    </xf>
    <xf borderId="0" fillId="15" fontId="27" numFmtId="0" xfId="0" applyFont="1"/>
    <xf borderId="11" fillId="11" fontId="3" numFmtId="0" xfId="0" applyAlignment="1" applyBorder="1" applyFont="1">
      <alignment horizontal="center" readingOrder="0"/>
    </xf>
    <xf borderId="0" fillId="2" fontId="3" numFmtId="0" xfId="0" applyAlignment="1" applyFont="1">
      <alignment readingOrder="0"/>
    </xf>
    <xf borderId="11" fillId="11" fontId="3" numFmtId="0" xfId="0" applyAlignment="1" applyBorder="1" applyFont="1">
      <alignment horizontal="center"/>
    </xf>
    <xf borderId="0" fillId="2" fontId="28" numFmtId="0" xfId="0" applyAlignment="1" applyFont="1">
      <alignment horizontal="center" readingOrder="0" vertical="top"/>
    </xf>
    <xf borderId="15" fillId="11" fontId="3" numFmtId="0" xfId="0" applyAlignment="1" applyBorder="1" applyFont="1">
      <alignment horizontal="center"/>
    </xf>
    <xf borderId="15" fillId="11" fontId="3" numFmtId="0" xfId="0" applyAlignment="1" applyBorder="1" applyFont="1">
      <alignment horizontal="center" readingOrder="0"/>
    </xf>
    <xf borderId="23" fillId="2" fontId="29" numFmtId="0" xfId="0" applyAlignment="1" applyBorder="1" applyFont="1">
      <alignment horizontal="center" readingOrder="0" shrinkToFit="0" vertical="center" wrapText="1"/>
    </xf>
    <xf borderId="23" fillId="0" fontId="2" numFmtId="0" xfId="0" applyBorder="1" applyFont="1"/>
    <xf borderId="0" fillId="2" fontId="8" numFmtId="0" xfId="0" applyAlignment="1" applyFont="1">
      <alignment horizontal="center" readingOrder="0"/>
    </xf>
    <xf borderId="15" fillId="0" fontId="3" numFmtId="0" xfId="0" applyAlignment="1" applyBorder="1" applyFont="1">
      <alignment horizontal="center" readingOrder="0"/>
    </xf>
    <xf borderId="0" fillId="10" fontId="30" numFmtId="0" xfId="0" applyAlignment="1" applyFont="1">
      <alignment horizontal="center" readingOrder="0" vertical="bottom"/>
    </xf>
    <xf borderId="0" fillId="0" fontId="31" numFmtId="0" xfId="0" applyAlignment="1" applyFont="1">
      <alignment horizontal="left" vertical="bottom"/>
    </xf>
    <xf borderId="11" fillId="10" fontId="32" numFmtId="0" xfId="0" applyAlignment="1" applyBorder="1" applyFont="1">
      <alignment horizontal="center" readingOrder="0" vertical="bottom"/>
    </xf>
    <xf borderId="11" fillId="0" fontId="33" numFmtId="0" xfId="0" applyAlignment="1" applyBorder="1" applyFont="1">
      <alignment horizontal="right" readingOrder="0" vertical="bottom"/>
    </xf>
    <xf borderId="11" fillId="0" fontId="33" numFmtId="0" xfId="0" applyAlignment="1" applyBorder="1" applyFont="1">
      <alignment horizontal="left" readingOrder="0" vertical="bottom"/>
    </xf>
    <xf borderId="11" fillId="0" fontId="33" numFmtId="164" xfId="0" applyAlignment="1" applyBorder="1" applyFont="1" applyNumberFormat="1">
      <alignment horizontal="right" readingOrder="0" vertical="bottom"/>
    </xf>
  </cellXfs>
  <cellStyles count="1">
    <cellStyle xfId="0" name="Normal" builtinId="0"/>
  </cellStyles>
  <dxfs count="5">
    <dxf>
      <font/>
      <fill>
        <patternFill patternType="solid">
          <fgColor rgb="FF00FFFF"/>
          <bgColor rgb="FF00FFFF"/>
        </patternFill>
      </fill>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col"/>
        <c:grouping val="clustered"/>
        <c:ser>
          <c:idx val="0"/>
          <c:order val="0"/>
          <c:tx>
            <c:strRef>
              <c:f>'(EJ2)Enero'!$B$1</c:f>
            </c:strRef>
          </c:tx>
          <c:spPr>
            <a:solidFill>
              <a:schemeClr val="accent1"/>
            </a:solidFill>
            <a:ln cmpd="sng">
              <a:solidFill>
                <a:srgbClr val="000000"/>
              </a:solidFill>
            </a:ln>
          </c:spPr>
          <c:cat>
            <c:strRef>
              <c:f>'(EJ2)Enero'!$A$2:$A$6</c:f>
            </c:strRef>
          </c:cat>
          <c:val>
            <c:numRef>
              <c:f>'(EJ2)Enero'!$B$2:$B$6</c:f>
              <c:numCache/>
            </c:numRef>
          </c:val>
        </c:ser>
        <c:ser>
          <c:idx val="1"/>
          <c:order val="1"/>
          <c:tx>
            <c:strRef>
              <c:f>'(EJ2)Enero'!$C$1</c:f>
            </c:strRef>
          </c:tx>
          <c:spPr>
            <a:solidFill>
              <a:schemeClr val="accent2"/>
            </a:solidFill>
            <a:ln cmpd="sng">
              <a:solidFill>
                <a:srgbClr val="000000"/>
              </a:solidFill>
            </a:ln>
          </c:spPr>
          <c:cat>
            <c:strRef>
              <c:f>'(EJ2)Enero'!$A$2:$A$6</c:f>
            </c:strRef>
          </c:cat>
          <c:val>
            <c:numRef>
              <c:f>'(EJ2)Enero'!$C$2:$C$6</c:f>
              <c:numCache/>
            </c:numRef>
          </c:val>
        </c:ser>
        <c:ser>
          <c:idx val="2"/>
          <c:order val="2"/>
          <c:tx>
            <c:strRef>
              <c:f>'(EJ2)Enero'!$D$1</c:f>
            </c:strRef>
          </c:tx>
          <c:spPr>
            <a:solidFill>
              <a:schemeClr val="accent3"/>
            </a:solidFill>
            <a:ln cmpd="sng">
              <a:solidFill>
                <a:srgbClr val="000000"/>
              </a:solidFill>
            </a:ln>
          </c:spPr>
          <c:cat>
            <c:strRef>
              <c:f>'(EJ2)Enero'!$A$2:$A$6</c:f>
            </c:strRef>
          </c:cat>
          <c:val>
            <c:numRef>
              <c:f>'(EJ2)Enero'!$D$2:$D$6</c:f>
              <c:numCache/>
            </c:numRef>
          </c:val>
        </c:ser>
        <c:axId val="1130420823"/>
        <c:axId val="1421517894"/>
      </c:bar3DChart>
      <c:catAx>
        <c:axId val="1130420823"/>
        <c:scaling>
          <c:orientation val="minMax"/>
        </c:scaling>
        <c:delete val="0"/>
        <c:axPos val="b"/>
        <c:title>
          <c:tx>
            <c:rich>
              <a:bodyPr/>
              <a:lstStyle/>
              <a:p>
                <a:pPr lvl="0">
                  <a:defRPr b="0">
                    <a:solidFill>
                      <a:srgbClr val="000000"/>
                    </a:solidFill>
                    <a:latin typeface="Courier New"/>
                  </a:defRPr>
                </a:pPr>
                <a:r>
                  <a:rPr b="0">
                    <a:solidFill>
                      <a:srgbClr val="000000"/>
                    </a:solidFill>
                    <a:latin typeface="Courier New"/>
                  </a:rPr>
                  <a:t/>
                </a:r>
              </a:p>
            </c:rich>
          </c:tx>
          <c:overlay val="0"/>
        </c:title>
        <c:numFmt formatCode="General" sourceLinked="1"/>
        <c:majorTickMark val="none"/>
        <c:minorTickMark val="none"/>
        <c:spPr/>
        <c:txPr>
          <a:bodyPr/>
          <a:lstStyle/>
          <a:p>
            <a:pPr lvl="0">
              <a:defRPr b="0">
                <a:solidFill>
                  <a:srgbClr val="000000"/>
                </a:solidFill>
                <a:latin typeface="Courier New"/>
              </a:defRPr>
            </a:pPr>
          </a:p>
        </c:txPr>
        <c:crossAx val="1421517894"/>
      </c:catAx>
      <c:valAx>
        <c:axId val="14215178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ourier New"/>
                  </a:defRPr>
                </a:pPr>
                <a:r>
                  <a:rPr b="0">
                    <a:solidFill>
                      <a:srgbClr val="000000"/>
                    </a:solidFill>
                    <a:latin typeface="Courier New"/>
                  </a:rPr>
                  <a:t/>
                </a:r>
              </a:p>
            </c:rich>
          </c:tx>
          <c:overlay val="0"/>
        </c:title>
        <c:numFmt formatCode="General" sourceLinked="1"/>
        <c:majorTickMark val="none"/>
        <c:minorTickMark val="none"/>
        <c:tickLblPos val="nextTo"/>
        <c:spPr>
          <a:ln/>
        </c:spPr>
        <c:txPr>
          <a:bodyPr/>
          <a:lstStyle/>
          <a:p>
            <a:pPr lvl="0">
              <a:defRPr b="0">
                <a:solidFill>
                  <a:srgbClr val="000000"/>
                </a:solidFill>
                <a:latin typeface="Courier New"/>
              </a:defRPr>
            </a:pPr>
          </a:p>
        </c:txPr>
        <c:crossAx val="1130420823"/>
      </c:valAx>
    </c:plotArea>
    <c:legend>
      <c:legendPos val="r"/>
      <c:overlay val="0"/>
      <c:txPr>
        <a:bodyPr/>
        <a:lstStyle/>
        <a:p>
          <a:pPr lvl="0">
            <a:defRPr b="0">
              <a:solidFill>
                <a:srgbClr val="1A1A1A"/>
              </a:solidFill>
              <a:latin typeface="Courier New"/>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sans-serif"/>
              </a:defRPr>
            </a:pPr>
            <a:r>
              <a:rPr b="1">
                <a:solidFill>
                  <a:srgbClr val="757575"/>
                </a:solidFill>
                <a:latin typeface="sans-serif"/>
              </a:rPr>
              <a:t>PRODUCTIVIDAD</a:t>
            </a:r>
          </a:p>
        </c:rich>
      </c:tx>
      <c:overlay val="0"/>
    </c:title>
    <c:plotArea>
      <c:layout/>
      <c:barChart>
        <c:barDir val="bar"/>
        <c:ser>
          <c:idx val="0"/>
          <c:order val="0"/>
          <c:tx>
            <c:strRef>
              <c:f>'(EJ2)Enero'!$B$1</c:f>
            </c:strRef>
          </c:tx>
          <c:spPr>
            <a:solidFill>
              <a:srgbClr val="134F5C"/>
            </a:solidFill>
            <a:ln cmpd="sng">
              <a:solidFill>
                <a:srgbClr val="000000"/>
              </a:solidFill>
            </a:ln>
          </c:spPr>
          <c:cat>
            <c:strRef>
              <c:f>'(EJ2)Enero'!$A$2:$A$6</c:f>
            </c:strRef>
          </c:cat>
          <c:val>
            <c:numRef>
              <c:f>'(EJ2)Enero'!$B$2:$B$6</c:f>
              <c:numCache/>
            </c:numRef>
          </c:val>
        </c:ser>
        <c:axId val="2043515093"/>
        <c:axId val="650484068"/>
      </c:barChart>
      <c:catAx>
        <c:axId val="2043515093"/>
        <c:scaling>
          <c:orientation val="maxMin"/>
        </c:scaling>
        <c:delete val="0"/>
        <c:axPos val="l"/>
        <c:title>
          <c:tx>
            <c:rich>
              <a:bodyPr/>
              <a:lstStyle/>
              <a:p>
                <a:pPr lvl="0">
                  <a:defRPr b="0">
                    <a:solidFill>
                      <a:srgbClr val="000000"/>
                    </a:solidFill>
                    <a:latin typeface="Courier New"/>
                  </a:defRPr>
                </a:pPr>
                <a:r>
                  <a:rPr b="0">
                    <a:solidFill>
                      <a:srgbClr val="000000"/>
                    </a:solidFill>
                    <a:latin typeface="Courier New"/>
                  </a:rPr>
                  <a:t>Nombre y apellido</a:t>
                </a:r>
              </a:p>
            </c:rich>
          </c:tx>
          <c:overlay val="0"/>
        </c:title>
        <c:numFmt formatCode="General" sourceLinked="1"/>
        <c:majorTickMark val="none"/>
        <c:minorTickMark val="none"/>
        <c:spPr/>
        <c:txPr>
          <a:bodyPr/>
          <a:lstStyle/>
          <a:p>
            <a:pPr lvl="0">
              <a:defRPr b="0">
                <a:solidFill>
                  <a:srgbClr val="000000"/>
                </a:solidFill>
                <a:latin typeface="Courier New"/>
              </a:defRPr>
            </a:pPr>
          </a:p>
        </c:txPr>
        <c:crossAx val="650484068"/>
      </c:catAx>
      <c:valAx>
        <c:axId val="6504840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Courier New"/>
                  </a:defRPr>
                </a:pPr>
                <a:r>
                  <a:rPr b="0">
                    <a:solidFill>
                      <a:srgbClr val="000000"/>
                    </a:solidFill>
                    <a:latin typeface="Courier New"/>
                  </a:rPr>
                  <a:t>Dias trabajados</a:t>
                </a:r>
              </a:p>
            </c:rich>
          </c:tx>
          <c:overlay val="0"/>
        </c:title>
        <c:numFmt formatCode="General" sourceLinked="1"/>
        <c:majorTickMark val="none"/>
        <c:minorTickMark val="none"/>
        <c:tickLblPos val="nextTo"/>
        <c:spPr>
          <a:ln/>
        </c:spPr>
        <c:txPr>
          <a:bodyPr/>
          <a:lstStyle/>
          <a:p>
            <a:pPr lvl="0">
              <a:defRPr b="0">
                <a:solidFill>
                  <a:srgbClr val="000000"/>
                </a:solidFill>
                <a:latin typeface="Courier New"/>
              </a:defRPr>
            </a:pPr>
          </a:p>
        </c:txPr>
        <c:crossAx val="2043515093"/>
        <c:crosses val="max"/>
      </c:valAx>
    </c:plotArea>
    <c:legend>
      <c:legendPos val="r"/>
      <c:overlay val="0"/>
      <c:txPr>
        <a:bodyPr/>
        <a:lstStyle/>
        <a:p>
          <a:pPr lvl="0">
            <a:defRPr b="0">
              <a:solidFill>
                <a:srgbClr val="1A1A1A"/>
              </a:solidFill>
              <a:latin typeface="Courier New"/>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Comparación de sueldos totales</a:t>
            </a:r>
          </a:p>
        </c:rich>
      </c:tx>
      <c:overlay val="0"/>
    </c:title>
    <c:view3D>
      <c:rotX val="15"/>
      <c:rotY val="20"/>
      <c:depthPercent val="100"/>
      <c:rAngAx val="1"/>
    </c:view3D>
    <c:plotArea>
      <c:layout/>
      <c:bar3DChart>
        <c:barDir val="col"/>
        <c:grouping val="clustered"/>
        <c:ser>
          <c:idx val="0"/>
          <c:order val="0"/>
          <c:spPr>
            <a:solidFill>
              <a:schemeClr val="accent1"/>
            </a:solidFill>
            <a:ln cmpd="sng">
              <a:solidFill>
                <a:srgbClr val="000000"/>
              </a:solidFill>
            </a:ln>
          </c:spPr>
          <c:cat>
            <c:strRef>
              <c:f>'(EJ2)Febrero'!$A$2:$A$6</c:f>
            </c:strRef>
          </c:cat>
          <c:val>
            <c:numRef>
              <c:f>'(EJ2)Enero'!$D$2:$D$6</c:f>
              <c:numCache/>
            </c:numRef>
          </c:val>
        </c:ser>
        <c:ser>
          <c:idx val="1"/>
          <c:order val="1"/>
          <c:spPr>
            <a:solidFill>
              <a:schemeClr val="accent2"/>
            </a:solidFill>
            <a:ln cmpd="sng">
              <a:solidFill>
                <a:srgbClr val="000000"/>
              </a:solidFill>
            </a:ln>
          </c:spPr>
          <c:cat>
            <c:strRef>
              <c:f>'(EJ2)Febrero'!$A$2:$A$6</c:f>
            </c:strRef>
          </c:cat>
          <c:val>
            <c:numRef>
              <c:f>'(EJ2)Febrero'!$D$2:$D$6</c:f>
              <c:numCache/>
            </c:numRef>
          </c:val>
        </c:ser>
        <c:axId val="1889291528"/>
        <c:axId val="2014249835"/>
      </c:bar3DChart>
      <c:catAx>
        <c:axId val="1889291528"/>
        <c:scaling>
          <c:orientation val="minMax"/>
        </c:scaling>
        <c:delete val="0"/>
        <c:axPos val="b"/>
        <c:title>
          <c:tx>
            <c:rich>
              <a:bodyPr/>
              <a:lstStyle/>
              <a:p>
                <a:pPr lvl="0">
                  <a:defRPr b="1">
                    <a:solidFill>
                      <a:srgbClr val="CC0000"/>
                    </a:solidFill>
                    <a:latin typeface="Arial black"/>
                  </a:defRPr>
                </a:pPr>
                <a:r>
                  <a:rPr b="1">
                    <a:solidFill>
                      <a:srgbClr val="CC0000"/>
                    </a:solidFill>
                    <a:latin typeface="Arial black"/>
                  </a:rPr>
                  <a:t>Rojo = Febrero</a:t>
                </a:r>
              </a:p>
            </c:rich>
          </c:tx>
          <c:overlay val="0"/>
        </c:title>
        <c:numFmt formatCode="General" sourceLinked="1"/>
        <c:majorTickMark val="none"/>
        <c:minorTickMark val="none"/>
        <c:spPr/>
        <c:txPr>
          <a:bodyPr/>
          <a:lstStyle/>
          <a:p>
            <a:pPr lvl="0">
              <a:defRPr b="0">
                <a:solidFill>
                  <a:srgbClr val="000000"/>
                </a:solidFill>
                <a:latin typeface="+mn-lt"/>
              </a:defRPr>
            </a:pPr>
          </a:p>
        </c:txPr>
        <c:crossAx val="2014249835"/>
      </c:catAx>
      <c:valAx>
        <c:axId val="2014249835"/>
        <c:scaling>
          <c:orientation val="minMax"/>
        </c:scaling>
        <c:delete val="0"/>
        <c:axPos val="l"/>
        <c:majorGridlines>
          <c:spPr>
            <a:ln>
              <a:solidFill>
                <a:srgbClr val="B7B7B7"/>
              </a:solidFill>
            </a:ln>
          </c:spPr>
        </c:majorGridlines>
        <c:title>
          <c:tx>
            <c:rich>
              <a:bodyPr/>
              <a:lstStyle/>
              <a:p>
                <a:pPr lvl="0">
                  <a:defRPr b="1">
                    <a:solidFill>
                      <a:srgbClr val="4A86E8"/>
                    </a:solidFill>
                    <a:latin typeface="+mn-lt"/>
                  </a:defRPr>
                </a:pPr>
                <a:r>
                  <a:rPr b="1">
                    <a:solidFill>
                      <a:srgbClr val="4A86E8"/>
                    </a:solidFill>
                    <a:latin typeface="+mn-lt"/>
                  </a:rPr>
                  <a:t>Azul = Enero</a:t>
                </a:r>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p>
        </c:txPr>
        <c:crossAx val="1889291528"/>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0</xdr:row>
      <xdr:rowOff>0</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6</xdr:row>
      <xdr:rowOff>9525</xdr:rowOff>
    </xdr:from>
    <xdr:ext cx="4152900" cy="256222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0</xdr:row>
      <xdr:rowOff>0</xdr:rowOff>
    </xdr:from>
    <xdr:ext cx="4724400" cy="291465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20" sheet="Ejercicio 8"/>
  </cacheSource>
  <cacheFields>
    <cacheField name="CEDULA" numFmtId="0">
      <sharedItems>
        <s v="1,121,885"/>
        <s v="1,121,900"/>
        <s v="1,121,887"/>
        <s v="1,121,899"/>
        <s v="1,121,888"/>
        <s v="1,121,886"/>
        <s v="1,121,891"/>
        <s v="1,121,892"/>
        <s v="1,121,893"/>
        <s v="1,121,890"/>
        <s v="1,121,889"/>
        <s v="1,121,898"/>
        <s v="1,121,897"/>
        <s v="1,121,895"/>
        <s v="1,121,896"/>
        <s v="1,121,894"/>
      </sharedItems>
    </cacheField>
    <cacheField name="NOMBRES Y APELLIDOS" numFmtId="0">
      <sharedItems>
        <s v="Dostin Hurtado"/>
        <s v="Trollencio Gimenes"/>
        <s v="Oscar Hurtado"/>
        <s v="Erika Herrera"/>
        <s v="Tatiana aya"/>
        <s v="Sandy Olivera"/>
        <s v="Omar Corredor"/>
        <s v="Carlos Andres"/>
        <s v="Fuckencio Martinez"/>
        <s v="Carlos Cedeño"/>
        <s v="Luis Ramirez"/>
        <s v="Nelsy Pico"/>
        <s v="Jenny Colmenares"/>
        <s v="Alberto Ochoa"/>
        <s v="Alejandra Guzman"/>
        <s v="Edgar Ortiz"/>
      </sharedItems>
    </cacheField>
    <cacheField name="SEXO" numFmtId="0">
      <sharedItems>
        <s v="MASCULINO"/>
        <s v="FEMENINO"/>
      </sharedItems>
    </cacheField>
    <cacheField name="CARGO" numFmtId="0">
      <sharedItems>
        <s v="INGENIERO"/>
        <s v="ORIENTADOR/A"/>
        <s v="ABOGADO/A"/>
        <s v="SECRETARIA/O"/>
        <s v="ECONOMISTA"/>
        <s v="GERENTE"/>
      </sharedItems>
    </cacheField>
    <cacheField name="SUELDO BASICO" numFmtId="164">
      <sharedItems containsSemiMixedTypes="0" containsString="0" containsNumber="1" containsInteger="1">
        <n v="3200000.0"/>
        <n v="3150000.0"/>
        <n v="2020000.0"/>
        <n v="2000000.0"/>
        <n v="1800000.0"/>
        <n v="1900000.0"/>
        <n v="900000.0"/>
        <n v="1100000.0"/>
        <n v="1000000.0"/>
        <n v="1200000.0"/>
        <n v="640000.0"/>
        <n v="610000.0"/>
        <n v="650000.0"/>
        <n v="500000.0"/>
      </sharedItems>
    </cacheField>
    <cacheField name="DIAS TRAB." numFmtId="0">
      <sharedItems containsSemiMixedTypes="0" containsString="0" containsNumber="1" containsInteger="1">
        <n v="30.0"/>
        <n v="28.0"/>
        <n v="19.0"/>
        <n v="26.0"/>
        <n v="18.0"/>
        <n v="10.0"/>
        <n v="12.0"/>
        <n v="14.0"/>
        <n v="25.0"/>
        <n v="15.0"/>
        <n v="24.0"/>
        <n v="22.0"/>
        <n v="20.0"/>
        <n v="16.0"/>
      </sharedItems>
    </cacheField>
    <cacheField name="TOTAL SUEDO" numFmtId="164">
      <sharedItems containsSemiMixedTypes="0" containsString="0" containsNumber="1">
        <n v="3200000.0"/>
        <n v="2940000.0"/>
        <n v="1279333.3333333333"/>
        <n v="1733333.3333333333"/>
        <n v="1680000.0"/>
        <n v="1212000.0"/>
        <n v="633333.3333333334"/>
        <n v="360000.0"/>
        <n v="513333.3333333333"/>
        <n v="833333.3333333334"/>
        <n v="600000.0"/>
        <n v="512000.0"/>
        <n v="447333.3333333333"/>
        <n v="390000.0"/>
        <n v="333333.3333333333"/>
        <n v="266666.6666666667"/>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J8(TABLA DINÁMICA)" cacheId="0" dataCaption="" compact="0" compactData="0">
  <location ref="A1:D8" firstHeaderRow="0" firstDataRow="3" firstDataCol="0"/>
  <pivotFields>
    <pivotField name="CEDULA" compact="0" outline="0" multipleItemSelectionAllowed="1" showAll="0">
      <items>
        <item x="0"/>
        <item x="1"/>
        <item x="2"/>
        <item x="3"/>
        <item x="4"/>
        <item x="5"/>
        <item x="6"/>
        <item x="7"/>
        <item x="8"/>
        <item x="9"/>
        <item x="10"/>
        <item x="11"/>
        <item x="12"/>
        <item x="13"/>
        <item x="14"/>
        <item x="15"/>
        <item t="default"/>
      </items>
    </pivotField>
    <pivotField name="NOMBRES Y APELLIDOS" axis="axisRow" compact="0" outline="0" multipleItemSelectionAllowed="1" showAll="0" sortType="ascending">
      <items>
        <item sd="0" x="13"/>
        <item sd="0" x="14"/>
        <item x="7"/>
        <item sd="0" x="9"/>
        <item sd="0" x="0"/>
        <item sd="0" x="15"/>
        <item x="3"/>
        <item x="8"/>
        <item sd="0" x="12"/>
        <item sd="0" x="10"/>
        <item sd="0" x="11"/>
        <item sd="0" x="6"/>
        <item sd="0" x="2"/>
        <item sd="0" x="5"/>
        <item sd="0" x="4"/>
        <item sd="0" x="1"/>
        <item t="default"/>
      </items>
    </pivotField>
    <pivotField name="SEXO" compact="0" outline="0" multipleItemSelectionAllowed="1" showAll="0">
      <items>
        <item x="0"/>
        <item x="1"/>
        <item t="default"/>
      </items>
    </pivotField>
    <pivotField name="CARGO" axis="axisRow" compact="0" outline="0" multipleItemSelectionAllowed="1" showAll="0" sortType="ascending">
      <items>
        <item sd="0" x="2"/>
        <item sd="0" x="4"/>
        <item sd="0" x="5"/>
        <item sd="0" x="0"/>
        <item sd="0" x="1"/>
        <item sd="0" x="3"/>
        <item t="default"/>
      </items>
    </pivotField>
    <pivotField name="SUELDO BASICO" compact="0" numFmtId="164" outline="0" multipleItemSelectionAllowed="1" showAll="0">
      <items>
        <item x="0"/>
        <item x="1"/>
        <item x="2"/>
        <item x="3"/>
        <item x="4"/>
        <item x="5"/>
        <item x="6"/>
        <item x="7"/>
        <item x="8"/>
        <item x="9"/>
        <item x="10"/>
        <item x="11"/>
        <item x="12"/>
        <item x="13"/>
        <item t="default"/>
      </items>
    </pivotField>
    <pivotField name="DIAS TRAB." compact="0" outline="0" multipleItemSelectionAllowed="1" showAll="0">
      <items>
        <item x="0"/>
        <item x="1"/>
        <item x="2"/>
        <item x="3"/>
        <item x="4"/>
        <item x="5"/>
        <item x="6"/>
        <item x="7"/>
        <item x="8"/>
        <item x="9"/>
        <item x="10"/>
        <item x="11"/>
        <item x="12"/>
        <item x="13"/>
        <item t="default"/>
      </items>
    </pivotField>
    <pivotField name="TOTAL SUEDO" axis="axisRow" compact="0" numFmtId="164" outline="0" multipleItemSelectionAllowed="1" showAll="0" sortType="ascending">
      <items>
        <item x="15"/>
        <item x="14"/>
        <item x="7"/>
        <item x="13"/>
        <item x="12"/>
        <item x="11"/>
        <item x="8"/>
        <item x="10"/>
        <item x="6"/>
        <item x="9"/>
        <item x="5"/>
        <item x="2"/>
        <item x="4"/>
        <item x="3"/>
        <item x="1"/>
        <item x="0"/>
        <item t="default"/>
      </items>
    </pivotField>
  </pivotFields>
  <rowFields>
    <field x="3"/>
    <field x="1"/>
    <field x="6"/>
  </row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contar.si" TargetMode="External"/><Relationship Id="rId2" Type="http://schemas.openxmlformats.org/officeDocument/2006/relationships/hyperlink" Target="http://contar.si/" TargetMode="External"/><Relationship Id="rId3" Type="http://schemas.openxmlformats.org/officeDocument/2006/relationships/hyperlink" Target="http://promedio.si" TargetMode="External"/><Relationship Id="rId4" Type="http://schemas.openxmlformats.org/officeDocument/2006/relationships/hyperlink" Target="http://promedio.si" TargetMode="External"/><Relationship Id="rId5" Type="http://schemas.openxmlformats.org/officeDocument/2006/relationships/hyperlink" Target="http://sumar.si" TargetMode="External"/><Relationship Id="rId6" Type="http://schemas.openxmlformats.org/officeDocument/2006/relationships/hyperlink" Target="http://sumar.si" TargetMode="External"/><Relationship Id="rId7"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21.75" customHeight="1">
      <c r="A1" s="1" t="s">
        <v>0</v>
      </c>
      <c r="B1" s="2"/>
      <c r="C1" s="2"/>
      <c r="D1" s="3"/>
    </row>
    <row r="2" ht="32.25" customHeight="1">
      <c r="A2" s="4"/>
      <c r="B2" s="5"/>
      <c r="C2" s="5"/>
      <c r="D2" s="6"/>
    </row>
    <row r="3" ht="13.5" customHeight="1">
      <c r="A3" s="7"/>
      <c r="B3" s="8"/>
      <c r="C3" s="8"/>
      <c r="D3" s="9"/>
    </row>
    <row r="4">
      <c r="A4" s="10" t="s">
        <v>1</v>
      </c>
      <c r="B4" s="10" t="s">
        <v>2</v>
      </c>
      <c r="C4" s="10" t="s">
        <v>3</v>
      </c>
      <c r="D4" s="10" t="s">
        <v>4</v>
      </c>
    </row>
    <row r="5">
      <c r="A5" s="11">
        <v>7.0</v>
      </c>
      <c r="B5" s="11" t="s">
        <v>5</v>
      </c>
      <c r="C5" s="12">
        <v>650.0</v>
      </c>
      <c r="D5" s="13">
        <f t="shared" ref="D5:D13" si="1">A5*C5</f>
        <v>4550</v>
      </c>
    </row>
    <row r="6">
      <c r="A6" s="14">
        <v>8.0</v>
      </c>
      <c r="B6" s="14" t="s">
        <v>6</v>
      </c>
      <c r="C6" s="15">
        <v>78.0</v>
      </c>
      <c r="D6" s="13">
        <f t="shared" si="1"/>
        <v>624</v>
      </c>
    </row>
    <row r="7">
      <c r="A7" s="14">
        <v>123.0</v>
      </c>
      <c r="B7" s="14" t="s">
        <v>7</v>
      </c>
      <c r="C7" s="15">
        <v>150.0</v>
      </c>
      <c r="D7" s="13">
        <f t="shared" si="1"/>
        <v>18450</v>
      </c>
    </row>
    <row r="8">
      <c r="A8" s="14">
        <v>32.0</v>
      </c>
      <c r="B8" s="14" t="s">
        <v>8</v>
      </c>
      <c r="C8" s="15">
        <v>500.0</v>
      </c>
      <c r="D8" s="13">
        <f t="shared" si="1"/>
        <v>16000</v>
      </c>
      <c r="I8" s="16">
        <f>(100*7)/(15)</f>
        <v>46.66666667</v>
      </c>
    </row>
    <row r="9">
      <c r="A9" s="14">
        <v>43.0</v>
      </c>
      <c r="B9" s="14" t="s">
        <v>9</v>
      </c>
      <c r="C9" s="15">
        <v>300.0</v>
      </c>
      <c r="D9" s="13">
        <f t="shared" si="1"/>
        <v>12900</v>
      </c>
    </row>
    <row r="10">
      <c r="A10" s="14">
        <v>543.0</v>
      </c>
      <c r="B10" s="14" t="s">
        <v>10</v>
      </c>
      <c r="C10" s="15">
        <v>65.0</v>
      </c>
      <c r="D10" s="13">
        <f t="shared" si="1"/>
        <v>35295</v>
      </c>
    </row>
    <row r="11">
      <c r="A11" s="14">
        <v>43.0</v>
      </c>
      <c r="B11" s="14" t="s">
        <v>11</v>
      </c>
      <c r="C11" s="15">
        <v>100.0</v>
      </c>
      <c r="D11" s="13">
        <f t="shared" si="1"/>
        <v>4300</v>
      </c>
    </row>
    <row r="12">
      <c r="A12" s="14">
        <v>234.0</v>
      </c>
      <c r="B12" s="14" t="s">
        <v>12</v>
      </c>
      <c r="C12" s="15">
        <v>42.0</v>
      </c>
      <c r="D12" s="13">
        <f t="shared" si="1"/>
        <v>9828</v>
      </c>
    </row>
    <row r="13">
      <c r="A13" s="14">
        <v>23.0</v>
      </c>
      <c r="B13" s="14" t="s">
        <v>13</v>
      </c>
      <c r="C13" s="15">
        <v>52.0</v>
      </c>
      <c r="D13" s="13">
        <f t="shared" si="1"/>
        <v>1196</v>
      </c>
    </row>
    <row r="14">
      <c r="A14" s="17"/>
      <c r="B14" s="17"/>
      <c r="C14" s="18" t="s">
        <v>14</v>
      </c>
      <c r="D14" s="19">
        <f>SUM(D5:D13)</f>
        <v>103143</v>
      </c>
    </row>
  </sheetData>
  <mergeCells count="2">
    <mergeCell ref="A1:D2"/>
    <mergeCell ref="A3:D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27" t="s">
        <v>158</v>
      </c>
    </row>
    <row r="3">
      <c r="B3" s="128" t="s">
        <v>159</v>
      </c>
      <c r="C3" s="45"/>
    </row>
    <row r="4">
      <c r="B4" s="128" t="s">
        <v>160</v>
      </c>
      <c r="C4" s="45"/>
    </row>
    <row r="5">
      <c r="B5" s="128" t="s">
        <v>161</v>
      </c>
      <c r="C5" s="45"/>
    </row>
    <row r="6">
      <c r="B6" s="128" t="s">
        <v>149</v>
      </c>
      <c r="C6" s="45"/>
    </row>
    <row r="7">
      <c r="B7" s="128"/>
      <c r="C7" s="45"/>
    </row>
    <row r="8">
      <c r="B8" s="128"/>
      <c r="C8" s="45"/>
    </row>
  </sheetData>
  <mergeCells count="7">
    <mergeCell ref="A1:D1"/>
    <mergeCell ref="B3:C3"/>
    <mergeCell ref="B4:C4"/>
    <mergeCell ref="B5:C5"/>
    <mergeCell ref="B6:C6"/>
    <mergeCell ref="B7:C7"/>
    <mergeCell ref="B8:C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29" t="s">
        <v>162</v>
      </c>
    </row>
    <row r="2">
      <c r="A2" s="130"/>
      <c r="B2" s="130"/>
      <c r="C2" s="130"/>
      <c r="D2" s="130"/>
      <c r="E2" s="130"/>
      <c r="F2" s="130"/>
      <c r="G2" s="130"/>
    </row>
    <row r="3">
      <c r="A3" s="130"/>
      <c r="B3" s="130"/>
      <c r="C3" s="130"/>
      <c r="D3" s="130"/>
      <c r="E3" s="130"/>
      <c r="F3" s="130"/>
      <c r="G3" s="130"/>
    </row>
    <row r="4">
      <c r="A4" s="131" t="s">
        <v>163</v>
      </c>
      <c r="B4" s="131" t="s">
        <v>164</v>
      </c>
      <c r="C4" s="131" t="s">
        <v>165</v>
      </c>
      <c r="D4" s="131" t="s">
        <v>166</v>
      </c>
      <c r="E4" s="131" t="s">
        <v>167</v>
      </c>
      <c r="F4" s="131" t="s">
        <v>168</v>
      </c>
      <c r="G4" s="131" t="s">
        <v>169</v>
      </c>
    </row>
    <row r="5">
      <c r="A5" s="132" t="s">
        <v>170</v>
      </c>
      <c r="B5" s="133" t="s">
        <v>171</v>
      </c>
      <c r="C5" s="133" t="s">
        <v>172</v>
      </c>
      <c r="D5" s="133" t="s">
        <v>173</v>
      </c>
      <c r="E5" s="134">
        <v>3200000.0</v>
      </c>
      <c r="F5" s="132">
        <v>30.0</v>
      </c>
      <c r="G5" s="134">
        <f t="shared" ref="G5:G20" si="1">(E5*F5)/30</f>
        <v>3200000</v>
      </c>
    </row>
    <row r="6">
      <c r="A6" s="132" t="s">
        <v>174</v>
      </c>
      <c r="B6" s="133" t="s">
        <v>175</v>
      </c>
      <c r="C6" s="133" t="s">
        <v>172</v>
      </c>
      <c r="D6" s="133" t="s">
        <v>173</v>
      </c>
      <c r="E6" s="134">
        <v>3150000.0</v>
      </c>
      <c r="F6" s="132">
        <v>28.0</v>
      </c>
      <c r="G6" s="134">
        <f t="shared" si="1"/>
        <v>2940000</v>
      </c>
    </row>
    <row r="7">
      <c r="A7" s="132" t="s">
        <v>176</v>
      </c>
      <c r="B7" s="133" t="s">
        <v>177</v>
      </c>
      <c r="C7" s="133" t="s">
        <v>172</v>
      </c>
      <c r="D7" s="133" t="s">
        <v>178</v>
      </c>
      <c r="E7" s="134">
        <v>2020000.0</v>
      </c>
      <c r="F7" s="132">
        <v>19.0</v>
      </c>
      <c r="G7" s="134">
        <f t="shared" si="1"/>
        <v>1279333.333</v>
      </c>
    </row>
    <row r="8">
      <c r="A8" s="132" t="s">
        <v>179</v>
      </c>
      <c r="B8" s="133" t="s">
        <v>180</v>
      </c>
      <c r="C8" s="133" t="s">
        <v>181</v>
      </c>
      <c r="D8" s="133" t="s">
        <v>182</v>
      </c>
      <c r="E8" s="134">
        <v>2000000.0</v>
      </c>
      <c r="F8" s="132">
        <v>26.0</v>
      </c>
      <c r="G8" s="134">
        <f t="shared" si="1"/>
        <v>1733333.333</v>
      </c>
    </row>
    <row r="9">
      <c r="A9" s="132" t="s">
        <v>183</v>
      </c>
      <c r="B9" s="133" t="s">
        <v>184</v>
      </c>
      <c r="C9" s="133" t="s">
        <v>181</v>
      </c>
      <c r="D9" s="133" t="s">
        <v>185</v>
      </c>
      <c r="E9" s="134">
        <v>1800000.0</v>
      </c>
      <c r="F9" s="132">
        <v>28.0</v>
      </c>
      <c r="G9" s="134">
        <f t="shared" si="1"/>
        <v>1680000</v>
      </c>
    </row>
    <row r="10">
      <c r="A10" s="132" t="s">
        <v>186</v>
      </c>
      <c r="B10" s="133" t="s">
        <v>187</v>
      </c>
      <c r="C10" s="133" t="s">
        <v>181</v>
      </c>
      <c r="D10" s="133" t="s">
        <v>178</v>
      </c>
      <c r="E10" s="134">
        <v>2020000.0</v>
      </c>
      <c r="F10" s="132">
        <v>18.0</v>
      </c>
      <c r="G10" s="134">
        <f t="shared" si="1"/>
        <v>1212000</v>
      </c>
    </row>
    <row r="11">
      <c r="A11" s="132" t="s">
        <v>188</v>
      </c>
      <c r="B11" s="133" t="s">
        <v>189</v>
      </c>
      <c r="C11" s="133" t="s">
        <v>172</v>
      </c>
      <c r="D11" s="133" t="s">
        <v>173</v>
      </c>
      <c r="E11" s="134">
        <v>1900000.0</v>
      </c>
      <c r="F11" s="132">
        <v>10.0</v>
      </c>
      <c r="G11" s="134">
        <f t="shared" si="1"/>
        <v>633333.3333</v>
      </c>
    </row>
    <row r="12">
      <c r="A12" s="132" t="s">
        <v>190</v>
      </c>
      <c r="B12" s="133" t="s">
        <v>191</v>
      </c>
      <c r="C12" s="133" t="s">
        <v>172</v>
      </c>
      <c r="D12" s="133" t="s">
        <v>182</v>
      </c>
      <c r="E12" s="134">
        <v>900000.0</v>
      </c>
      <c r="F12" s="132">
        <v>12.0</v>
      </c>
      <c r="G12" s="134">
        <f t="shared" si="1"/>
        <v>360000</v>
      </c>
    </row>
    <row r="13">
      <c r="A13" s="132" t="s">
        <v>192</v>
      </c>
      <c r="B13" s="133" t="s">
        <v>193</v>
      </c>
      <c r="C13" s="133" t="s">
        <v>172</v>
      </c>
      <c r="D13" s="133" t="s">
        <v>182</v>
      </c>
      <c r="E13" s="134">
        <v>1100000.0</v>
      </c>
      <c r="F13" s="132">
        <v>14.0</v>
      </c>
      <c r="G13" s="134">
        <f t="shared" si="1"/>
        <v>513333.3333</v>
      </c>
    </row>
    <row r="14">
      <c r="A14" s="132" t="s">
        <v>194</v>
      </c>
      <c r="B14" s="133" t="s">
        <v>195</v>
      </c>
      <c r="C14" s="133" t="s">
        <v>172</v>
      </c>
      <c r="D14" s="133" t="s">
        <v>196</v>
      </c>
      <c r="E14" s="134">
        <v>1000000.0</v>
      </c>
      <c r="F14" s="132">
        <v>25.0</v>
      </c>
      <c r="G14" s="134">
        <f t="shared" si="1"/>
        <v>833333.3333</v>
      </c>
    </row>
    <row r="15">
      <c r="A15" s="132" t="s">
        <v>197</v>
      </c>
      <c r="B15" s="133" t="s">
        <v>198</v>
      </c>
      <c r="C15" s="133" t="s">
        <v>172</v>
      </c>
      <c r="D15" s="133" t="s">
        <v>196</v>
      </c>
      <c r="E15" s="134">
        <v>1200000.0</v>
      </c>
      <c r="F15" s="132">
        <v>15.0</v>
      </c>
      <c r="G15" s="134">
        <f t="shared" si="1"/>
        <v>600000</v>
      </c>
    </row>
    <row r="16">
      <c r="A16" s="132" t="s">
        <v>199</v>
      </c>
      <c r="B16" s="133" t="s">
        <v>200</v>
      </c>
      <c r="C16" s="133" t="s">
        <v>181</v>
      </c>
      <c r="D16" s="133" t="s">
        <v>185</v>
      </c>
      <c r="E16" s="134">
        <v>640000.0</v>
      </c>
      <c r="F16" s="132">
        <v>24.0</v>
      </c>
      <c r="G16" s="134">
        <f t="shared" si="1"/>
        <v>512000</v>
      </c>
    </row>
    <row r="17">
      <c r="A17" s="132" t="s">
        <v>201</v>
      </c>
      <c r="B17" s="133" t="s">
        <v>202</v>
      </c>
      <c r="C17" s="133" t="s">
        <v>181</v>
      </c>
      <c r="D17" s="133" t="s">
        <v>185</v>
      </c>
      <c r="E17" s="134">
        <v>610000.0</v>
      </c>
      <c r="F17" s="132">
        <v>22.0</v>
      </c>
      <c r="G17" s="134">
        <f t="shared" si="1"/>
        <v>447333.3333</v>
      </c>
    </row>
    <row r="18">
      <c r="A18" s="132" t="s">
        <v>203</v>
      </c>
      <c r="B18" s="133" t="s">
        <v>204</v>
      </c>
      <c r="C18" s="133" t="s">
        <v>172</v>
      </c>
      <c r="D18" s="133" t="s">
        <v>205</v>
      </c>
      <c r="E18" s="134">
        <v>650000.0</v>
      </c>
      <c r="F18" s="132">
        <v>18.0</v>
      </c>
      <c r="G18" s="134">
        <f t="shared" si="1"/>
        <v>390000</v>
      </c>
    </row>
    <row r="19">
      <c r="A19" s="132" t="s">
        <v>206</v>
      </c>
      <c r="B19" s="133" t="s">
        <v>207</v>
      </c>
      <c r="C19" s="133" t="s">
        <v>181</v>
      </c>
      <c r="D19" s="133" t="s">
        <v>185</v>
      </c>
      <c r="E19" s="134">
        <v>500000.0</v>
      </c>
      <c r="F19" s="132">
        <v>20.0</v>
      </c>
      <c r="G19" s="134">
        <f t="shared" si="1"/>
        <v>333333.3333</v>
      </c>
    </row>
    <row r="20">
      <c r="A20" s="132" t="s">
        <v>208</v>
      </c>
      <c r="B20" s="133" t="s">
        <v>209</v>
      </c>
      <c r="C20" s="133" t="s">
        <v>172</v>
      </c>
      <c r="D20" s="133" t="s">
        <v>205</v>
      </c>
      <c r="E20" s="134">
        <v>500000.0</v>
      </c>
      <c r="F20" s="132">
        <v>16.0</v>
      </c>
      <c r="G20" s="134">
        <f t="shared" si="1"/>
        <v>266666.6667</v>
      </c>
    </row>
  </sheetData>
  <autoFilter ref="$A$4:$G$20">
    <sortState ref="A4:G20">
      <sortCondition descending="1" ref="G4:G20"/>
    </sortState>
  </autoFilter>
  <mergeCells count="1">
    <mergeCell ref="A1:G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25"/>
    <col customWidth="1" min="2" max="2" width="15.75"/>
    <col customWidth="1" min="3" max="3" width="15.63"/>
  </cols>
  <sheetData>
    <row r="1">
      <c r="A1" s="20" t="s">
        <v>15</v>
      </c>
      <c r="B1" s="20" t="s">
        <v>16</v>
      </c>
      <c r="C1" s="20" t="s">
        <v>17</v>
      </c>
      <c r="D1" s="20" t="s">
        <v>18</v>
      </c>
    </row>
    <row r="2">
      <c r="A2" s="21" t="s">
        <v>19</v>
      </c>
      <c r="B2" s="22">
        <v>30.0</v>
      </c>
      <c r="C2" s="23">
        <v>1700.0</v>
      </c>
      <c r="D2" s="24">
        <f t="shared" ref="D2:D6" si="1">(C2/30)*B2</f>
        <v>1700</v>
      </c>
    </row>
    <row r="3">
      <c r="A3" s="21" t="s">
        <v>20</v>
      </c>
      <c r="B3" s="22">
        <v>21.0</v>
      </c>
      <c r="C3" s="23">
        <v>1500.0</v>
      </c>
      <c r="D3" s="24">
        <f t="shared" si="1"/>
        <v>1050</v>
      </c>
    </row>
    <row r="4">
      <c r="A4" s="21" t="s">
        <v>21</v>
      </c>
      <c r="B4" s="22">
        <v>28.0</v>
      </c>
      <c r="C4" s="23">
        <v>2500.0</v>
      </c>
      <c r="D4" s="24">
        <f t="shared" si="1"/>
        <v>2333.333333</v>
      </c>
    </row>
    <row r="5">
      <c r="A5" s="21" t="s">
        <v>22</v>
      </c>
      <c r="B5" s="22">
        <v>15.0</v>
      </c>
      <c r="C5" s="23">
        <v>1400.0</v>
      </c>
      <c r="D5" s="24">
        <f t="shared" si="1"/>
        <v>700</v>
      </c>
    </row>
    <row r="6">
      <c r="A6" s="21" t="s">
        <v>23</v>
      </c>
      <c r="B6" s="22">
        <v>1.0</v>
      </c>
      <c r="C6" s="23">
        <v>500.0</v>
      </c>
      <c r="D6" s="24">
        <f t="shared" si="1"/>
        <v>16.66666667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25"/>
    <col customWidth="1" min="2" max="2" width="15.75"/>
    <col customWidth="1" min="3" max="3" width="15.63"/>
  </cols>
  <sheetData>
    <row r="1">
      <c r="A1" s="20" t="s">
        <v>15</v>
      </c>
      <c r="B1" s="20" t="s">
        <v>16</v>
      </c>
      <c r="C1" s="20" t="s">
        <v>17</v>
      </c>
      <c r="D1" s="20" t="s">
        <v>18</v>
      </c>
    </row>
    <row r="2">
      <c r="A2" s="21" t="s">
        <v>19</v>
      </c>
      <c r="B2" s="22">
        <v>24.0</v>
      </c>
      <c r="C2" s="23">
        <v>1700.0</v>
      </c>
      <c r="D2" s="24">
        <f t="shared" ref="D2:D6" si="1">(C2/28)*B2</f>
        <v>1457.142857</v>
      </c>
    </row>
    <row r="3">
      <c r="A3" s="21" t="s">
        <v>20</v>
      </c>
      <c r="B3" s="22">
        <v>28.0</v>
      </c>
      <c r="C3" s="23">
        <v>1500.0</v>
      </c>
      <c r="D3" s="24">
        <f t="shared" si="1"/>
        <v>1500</v>
      </c>
    </row>
    <row r="4">
      <c r="A4" s="21" t="s">
        <v>21</v>
      </c>
      <c r="B4" s="22">
        <v>13.0</v>
      </c>
      <c r="C4" s="23">
        <v>2500.0</v>
      </c>
      <c r="D4" s="24">
        <f t="shared" si="1"/>
        <v>1160.714286</v>
      </c>
    </row>
    <row r="5">
      <c r="A5" s="21" t="s">
        <v>22</v>
      </c>
      <c r="B5" s="22">
        <v>15.0</v>
      </c>
      <c r="C5" s="23">
        <v>1400.0</v>
      </c>
      <c r="D5" s="24">
        <f t="shared" si="1"/>
        <v>750</v>
      </c>
    </row>
    <row r="6">
      <c r="A6" s="21" t="s">
        <v>23</v>
      </c>
      <c r="B6" s="22">
        <v>2.0</v>
      </c>
      <c r="C6" s="23">
        <v>500.0</v>
      </c>
      <c r="D6" s="24">
        <f t="shared" si="1"/>
        <v>35.71428571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14.5"/>
    <col customWidth="1" min="6" max="6" width="17.38"/>
  </cols>
  <sheetData>
    <row r="1">
      <c r="A1" s="25" t="s">
        <v>24</v>
      </c>
      <c r="E1" s="17"/>
      <c r="F1" s="17"/>
      <c r="G1" s="17"/>
      <c r="H1" s="17"/>
      <c r="I1" s="17"/>
    </row>
    <row r="2">
      <c r="A2" s="17"/>
      <c r="B2" s="17"/>
      <c r="C2" s="17"/>
      <c r="D2" s="17"/>
      <c r="E2" s="17"/>
      <c r="F2" s="17"/>
      <c r="G2" s="17"/>
      <c r="H2" s="17"/>
      <c r="I2" s="17"/>
    </row>
    <row r="3">
      <c r="A3" s="17"/>
      <c r="B3" s="17"/>
      <c r="C3" s="26" t="s">
        <v>25</v>
      </c>
      <c r="D3" s="14" t="s">
        <v>26</v>
      </c>
      <c r="E3" s="17"/>
      <c r="F3" s="27" t="s">
        <v>27</v>
      </c>
      <c r="G3" s="17"/>
      <c r="H3" s="17"/>
      <c r="I3" s="17"/>
    </row>
    <row r="4">
      <c r="A4" s="17"/>
      <c r="B4" s="17"/>
      <c r="C4" s="17"/>
      <c r="D4" s="17"/>
      <c r="E4" s="17"/>
      <c r="F4" s="28" t="s">
        <v>28</v>
      </c>
      <c r="G4" s="17"/>
      <c r="H4" s="17"/>
      <c r="I4" s="17"/>
    </row>
    <row r="5">
      <c r="A5" s="26" t="s">
        <v>1</v>
      </c>
      <c r="B5" s="26" t="s">
        <v>2</v>
      </c>
      <c r="C5" s="26" t="s">
        <v>3</v>
      </c>
      <c r="D5" s="26" t="s">
        <v>4</v>
      </c>
      <c r="E5" s="17"/>
      <c r="F5" s="28" t="s">
        <v>29</v>
      </c>
      <c r="G5" s="17"/>
      <c r="H5" s="17"/>
      <c r="I5" s="17"/>
    </row>
    <row r="6">
      <c r="A6" s="11">
        <v>1.0</v>
      </c>
      <c r="B6" s="29" t="s">
        <v>30</v>
      </c>
      <c r="C6" s="30">
        <v>30.0</v>
      </c>
      <c r="D6" s="30">
        <f t="shared" ref="D6:D14" si="1">(A6*C6)</f>
        <v>30</v>
      </c>
      <c r="E6" s="17"/>
      <c r="F6" s="17"/>
      <c r="G6" s="17"/>
      <c r="H6" s="17"/>
      <c r="I6" s="17"/>
    </row>
    <row r="7">
      <c r="A7" s="11">
        <v>5.0</v>
      </c>
      <c r="B7" s="29" t="s">
        <v>31</v>
      </c>
      <c r="C7" s="30">
        <v>15.0</v>
      </c>
      <c r="D7" s="30">
        <f t="shared" si="1"/>
        <v>75</v>
      </c>
      <c r="E7" s="17"/>
      <c r="F7" s="17"/>
      <c r="G7" s="17"/>
      <c r="H7" s="17"/>
      <c r="I7" s="17"/>
    </row>
    <row r="8">
      <c r="A8" s="14">
        <v>3.0</v>
      </c>
      <c r="B8" s="31" t="s">
        <v>32</v>
      </c>
      <c r="C8" s="32">
        <v>10.0</v>
      </c>
      <c r="D8" s="30">
        <f t="shared" si="1"/>
        <v>30</v>
      </c>
      <c r="E8" s="17"/>
      <c r="F8" s="33" t="s">
        <v>33</v>
      </c>
      <c r="G8" s="17"/>
      <c r="H8" s="17"/>
      <c r="I8" s="17"/>
    </row>
    <row r="9">
      <c r="A9" s="14">
        <v>7.0</v>
      </c>
      <c r="B9" s="31" t="s">
        <v>34</v>
      </c>
      <c r="C9" s="32">
        <v>6.0</v>
      </c>
      <c r="D9" s="30">
        <f t="shared" si="1"/>
        <v>42</v>
      </c>
      <c r="E9" s="17"/>
      <c r="F9" s="34" t="s">
        <v>35</v>
      </c>
      <c r="G9" s="17"/>
      <c r="H9" s="17"/>
      <c r="I9" s="17"/>
    </row>
    <row r="10">
      <c r="A10" s="14">
        <v>9.0</v>
      </c>
      <c r="B10" s="31" t="s">
        <v>36</v>
      </c>
      <c r="C10" s="32">
        <v>5.0</v>
      </c>
      <c r="D10" s="30">
        <f t="shared" si="1"/>
        <v>45</v>
      </c>
      <c r="E10" s="17"/>
      <c r="F10" s="34" t="s">
        <v>37</v>
      </c>
      <c r="H10" s="17"/>
      <c r="I10" s="17"/>
    </row>
    <row r="11">
      <c r="A11" s="14">
        <v>2.0</v>
      </c>
      <c r="B11" s="31" t="s">
        <v>38</v>
      </c>
      <c r="C11" s="32">
        <v>5.0</v>
      </c>
      <c r="D11" s="30">
        <f t="shared" si="1"/>
        <v>10</v>
      </c>
      <c r="E11" s="17"/>
      <c r="F11" s="34" t="s">
        <v>39</v>
      </c>
      <c r="G11" s="17"/>
      <c r="H11" s="17"/>
      <c r="I11" s="17"/>
    </row>
    <row r="12">
      <c r="A12" s="14">
        <v>1.0</v>
      </c>
      <c r="B12" s="31" t="s">
        <v>40</v>
      </c>
      <c r="C12" s="32">
        <v>13.0</v>
      </c>
      <c r="D12" s="30">
        <f t="shared" si="1"/>
        <v>13</v>
      </c>
      <c r="E12" s="17"/>
      <c r="F12" s="35" t="s">
        <v>41</v>
      </c>
      <c r="G12" s="17"/>
      <c r="H12" s="17"/>
      <c r="I12" s="17"/>
    </row>
    <row r="13">
      <c r="A13" s="14">
        <v>4.0</v>
      </c>
      <c r="B13" s="31" t="s">
        <v>42</v>
      </c>
      <c r="C13" s="32">
        <v>20.0</v>
      </c>
      <c r="D13" s="30">
        <f t="shared" si="1"/>
        <v>80</v>
      </c>
      <c r="E13" s="17"/>
      <c r="F13" s="34" t="s">
        <v>43</v>
      </c>
      <c r="G13" s="17"/>
      <c r="H13" s="17"/>
      <c r="I13" s="17"/>
    </row>
    <row r="14">
      <c r="A14" s="14">
        <v>3.0</v>
      </c>
      <c r="B14" s="31" t="s">
        <v>44</v>
      </c>
      <c r="C14" s="32">
        <v>10.0</v>
      </c>
      <c r="D14" s="30">
        <f t="shared" si="1"/>
        <v>30</v>
      </c>
      <c r="E14" s="17"/>
      <c r="F14" s="36" t="s">
        <v>45</v>
      </c>
      <c r="G14" s="17"/>
      <c r="H14" s="17"/>
      <c r="I14" s="17"/>
    </row>
    <row r="15">
      <c r="A15" s="17"/>
      <c r="B15" s="17"/>
      <c r="C15" s="26" t="s">
        <v>46</v>
      </c>
      <c r="D15" s="37">
        <f>SUM(D6:D14)</f>
        <v>355</v>
      </c>
      <c r="E15" s="17"/>
      <c r="F15" s="17"/>
      <c r="G15" s="17"/>
      <c r="H15" s="17"/>
      <c r="I15" s="17"/>
    </row>
    <row r="16">
      <c r="A16" s="17"/>
      <c r="B16" s="17"/>
      <c r="C16" s="26" t="s">
        <v>47</v>
      </c>
      <c r="D16" s="37">
        <f>IF(D3="CONTADO",D15*10%, 0)</f>
        <v>35.5</v>
      </c>
      <c r="E16" s="17"/>
      <c r="F16" s="17"/>
      <c r="G16" s="17"/>
      <c r="H16" s="17"/>
      <c r="I16" s="17"/>
    </row>
    <row r="17">
      <c r="A17" s="17"/>
      <c r="B17" s="17"/>
      <c r="C17" s="26" t="s">
        <v>48</v>
      </c>
      <c r="D17" s="37">
        <f>IF(D3&lt;&gt;"CONTADO", D15*10%, 0)</f>
        <v>0</v>
      </c>
      <c r="E17" s="17"/>
      <c r="F17" s="17"/>
      <c r="G17" s="17"/>
      <c r="H17" s="17"/>
      <c r="I17" s="17"/>
    </row>
    <row r="18">
      <c r="A18" s="17"/>
      <c r="B18" s="17"/>
      <c r="C18" s="18" t="s">
        <v>14</v>
      </c>
      <c r="D18" s="38">
        <f>(D15-D16)+(D17)</f>
        <v>319.5</v>
      </c>
      <c r="E18" s="17"/>
      <c r="F18" s="17"/>
      <c r="G18" s="17"/>
      <c r="H18" s="17"/>
      <c r="I18" s="17"/>
    </row>
    <row r="19">
      <c r="A19" s="17"/>
      <c r="B19" s="17"/>
      <c r="C19" s="17"/>
      <c r="D19" s="17"/>
      <c r="E19" s="17"/>
      <c r="F19" s="17"/>
      <c r="G19" s="17"/>
      <c r="H19" s="17"/>
      <c r="I19" s="17"/>
    </row>
    <row r="20">
      <c r="A20" s="17"/>
      <c r="B20" s="17"/>
      <c r="C20" s="17"/>
      <c r="D20" s="17"/>
      <c r="E20" s="17"/>
      <c r="F20" s="17"/>
      <c r="G20" s="17"/>
      <c r="H20" s="17"/>
      <c r="I20" s="17"/>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39" t="s">
        <v>49</v>
      </c>
      <c r="B1" s="39" t="s">
        <v>50</v>
      </c>
      <c r="C1" s="39" t="s">
        <v>2</v>
      </c>
    </row>
    <row r="2">
      <c r="A2" s="29" t="s">
        <v>51</v>
      </c>
      <c r="B2" s="40">
        <v>9.0</v>
      </c>
      <c r="C2" s="41" t="str">
        <f t="shared" ref="C2:C7" si="1">IF(B2&lt;18,"Menor de edad",IF(B2&gt;65,"Tercera edad", "Mayor de edad"))</f>
        <v>Menor de edad</v>
      </c>
    </row>
    <row r="3">
      <c r="A3" s="29" t="s">
        <v>52</v>
      </c>
      <c r="B3" s="40">
        <v>51.0</v>
      </c>
      <c r="C3" s="42" t="str">
        <f t="shared" si="1"/>
        <v>Mayor de edad</v>
      </c>
    </row>
    <row r="4">
      <c r="A4" s="29" t="s">
        <v>53</v>
      </c>
      <c r="B4" s="40">
        <v>78.0</v>
      </c>
      <c r="C4" s="43" t="str">
        <f t="shared" si="1"/>
        <v>Tercera edad</v>
      </c>
    </row>
    <row r="5">
      <c r="A5" s="29" t="s">
        <v>54</v>
      </c>
      <c r="B5" s="40">
        <v>61.0</v>
      </c>
      <c r="C5" s="42" t="str">
        <f t="shared" si="1"/>
        <v>Mayor de edad</v>
      </c>
    </row>
    <row r="6">
      <c r="A6" s="29" t="s">
        <v>55</v>
      </c>
      <c r="B6" s="40">
        <v>17.0</v>
      </c>
      <c r="C6" s="41" t="str">
        <f t="shared" si="1"/>
        <v>Menor de edad</v>
      </c>
    </row>
    <row r="7">
      <c r="A7" s="29" t="s">
        <v>56</v>
      </c>
      <c r="B7" s="40">
        <v>94.0</v>
      </c>
      <c r="C7" s="43" t="str">
        <f t="shared" si="1"/>
        <v>Tercera edad</v>
      </c>
    </row>
    <row r="8">
      <c r="A8" s="17"/>
      <c r="B8" s="17"/>
      <c r="C8" s="17"/>
    </row>
    <row r="9">
      <c r="A9" s="44" t="s">
        <v>57</v>
      </c>
      <c r="B9" s="45"/>
      <c r="C9" s="17"/>
    </row>
    <row r="10">
      <c r="A10" s="46" t="s">
        <v>58</v>
      </c>
      <c r="B10" s="47"/>
      <c r="C10" s="17"/>
    </row>
    <row r="11">
      <c r="A11" s="46" t="s">
        <v>59</v>
      </c>
      <c r="B11" s="47"/>
      <c r="C11" s="17"/>
    </row>
    <row r="12">
      <c r="A12" s="48" t="s">
        <v>60</v>
      </c>
      <c r="B12" s="49"/>
      <c r="C12" s="17"/>
    </row>
  </sheetData>
  <mergeCells count="1">
    <mergeCell ref="A9:B9"/>
  </mergeCells>
  <conditionalFormatting sqref="C2:C7">
    <cfRule type="cellIs" dxfId="0" priority="1" operator="equal">
      <formula>"Menor de edad"</formula>
    </cfRule>
  </conditionalFormatting>
  <conditionalFormatting sqref="C2:C7">
    <cfRule type="cellIs" dxfId="1" priority="2" operator="equal">
      <formula>"Mayor de edad"</formula>
    </cfRule>
  </conditionalFormatting>
  <conditionalFormatting sqref="C2:C7">
    <cfRule type="cellIs" dxfId="2" priority="3" operator="equal">
      <formula>"Tercera edad"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1" max="11" width="18.5"/>
  </cols>
  <sheetData>
    <row r="1">
      <c r="A1" s="50" t="s">
        <v>61</v>
      </c>
      <c r="J1" s="17"/>
      <c r="K1" s="17"/>
      <c r="L1" s="17"/>
      <c r="M1" s="17"/>
    </row>
    <row r="2">
      <c r="A2" s="17"/>
      <c r="B2" s="17"/>
      <c r="C2" s="17"/>
      <c r="D2" s="17"/>
      <c r="E2" s="17"/>
      <c r="F2" s="17"/>
      <c r="G2" s="17"/>
      <c r="H2" s="17"/>
      <c r="I2" s="17"/>
      <c r="J2" s="17"/>
      <c r="K2" s="17"/>
      <c r="L2" s="17"/>
      <c r="M2" s="17"/>
    </row>
    <row r="3">
      <c r="A3" s="51" t="s">
        <v>62</v>
      </c>
      <c r="J3" s="17"/>
      <c r="K3" s="17"/>
      <c r="L3" s="17"/>
      <c r="M3" s="17"/>
    </row>
    <row r="4">
      <c r="A4" s="17"/>
      <c r="B4" s="17"/>
      <c r="C4" s="17"/>
      <c r="D4" s="17"/>
      <c r="E4" s="17"/>
      <c r="F4" s="17"/>
      <c r="G4" s="17"/>
      <c r="H4" s="17"/>
      <c r="I4" s="17"/>
      <c r="J4" s="17"/>
      <c r="K4" s="17"/>
      <c r="L4" s="17"/>
      <c r="M4" s="17"/>
    </row>
    <row r="5">
      <c r="A5" s="52" t="s">
        <v>49</v>
      </c>
      <c r="B5" s="53" t="s">
        <v>63</v>
      </c>
      <c r="C5" s="53" t="s">
        <v>64</v>
      </c>
      <c r="D5" s="53" t="s">
        <v>65</v>
      </c>
      <c r="E5" s="53" t="s">
        <v>66</v>
      </c>
      <c r="F5" s="53" t="s">
        <v>67</v>
      </c>
      <c r="G5" s="53" t="s">
        <v>68</v>
      </c>
      <c r="H5" s="53" t="s">
        <v>69</v>
      </c>
      <c r="I5" s="53" t="s">
        <v>70</v>
      </c>
      <c r="J5" s="17"/>
      <c r="K5" s="54" t="s">
        <v>71</v>
      </c>
      <c r="L5" s="45"/>
      <c r="M5" s="17"/>
    </row>
    <row r="6">
      <c r="A6" s="55" t="s">
        <v>72</v>
      </c>
      <c r="B6" s="56" t="s">
        <v>73</v>
      </c>
      <c r="C6" s="57">
        <v>80000.0</v>
      </c>
      <c r="D6" s="40">
        <v>10.0</v>
      </c>
      <c r="E6" s="40">
        <v>10.0</v>
      </c>
      <c r="F6" s="40">
        <v>10.0</v>
      </c>
      <c r="G6" s="58">
        <f t="shared" ref="G6:G20" si="1">AVERAGE(D6:F6 )</f>
        <v>10</v>
      </c>
      <c r="H6" s="59" t="str">
        <f t="shared" ref="H6:H20" si="2">IF(G6&gt;5,"APROBADO","SUSPENSO")</f>
        <v>APROBADO</v>
      </c>
      <c r="I6" s="60" t="str">
        <f t="shared" ref="I6:I20" si="3">IF(G6&gt;=9,"SOBRESALIENTE",IF(G6&gt;=7,"NOTABLE",IF(G6&gt;=6,"BIEN",IF(G6&gt;=5,"SUFICIENTE","INSUFICIENTE"))))</f>
        <v>SOBRESALIENTE</v>
      </c>
      <c r="J6" s="17"/>
      <c r="K6" s="29" t="s">
        <v>74</v>
      </c>
      <c r="L6" s="61">
        <f>MAX(G6:G20)</f>
        <v>10</v>
      </c>
      <c r="M6" s="62" t="s">
        <v>75</v>
      </c>
    </row>
    <row r="7">
      <c r="A7" s="63" t="s">
        <v>76</v>
      </c>
      <c r="B7" s="64" t="s">
        <v>77</v>
      </c>
      <c r="C7" s="57">
        <v>90000.0</v>
      </c>
      <c r="D7" s="40">
        <v>9.0</v>
      </c>
      <c r="E7" s="40">
        <v>10.0</v>
      </c>
      <c r="F7" s="40">
        <v>9.5</v>
      </c>
      <c r="G7" s="58">
        <f t="shared" si="1"/>
        <v>9.5</v>
      </c>
      <c r="H7" s="59" t="str">
        <f t="shared" si="2"/>
        <v>APROBADO</v>
      </c>
      <c r="I7" s="60" t="str">
        <f t="shared" si="3"/>
        <v>SOBRESALIENTE</v>
      </c>
      <c r="J7" s="17"/>
      <c r="K7" s="29" t="s">
        <v>78</v>
      </c>
      <c r="L7" s="65">
        <f>MIN(G6:G20)</f>
        <v>1.333333333</v>
      </c>
      <c r="M7" s="62" t="s">
        <v>79</v>
      </c>
    </row>
    <row r="8">
      <c r="A8" s="63" t="s">
        <v>80</v>
      </c>
      <c r="B8" s="64" t="s">
        <v>81</v>
      </c>
      <c r="C8" s="57">
        <v>70000.0</v>
      </c>
      <c r="D8" s="40">
        <v>7.0</v>
      </c>
      <c r="E8" s="40">
        <v>8.0</v>
      </c>
      <c r="F8" s="40">
        <v>1.0</v>
      </c>
      <c r="G8" s="58">
        <f t="shared" si="1"/>
        <v>5.333333333</v>
      </c>
      <c r="H8" s="59" t="str">
        <f t="shared" si="2"/>
        <v>APROBADO</v>
      </c>
      <c r="I8" s="60" t="str">
        <f t="shared" si="3"/>
        <v>SUFICIENTE</v>
      </c>
      <c r="J8" s="17"/>
      <c r="K8" s="29" t="s">
        <v>82</v>
      </c>
      <c r="L8" s="65">
        <f>MODE(G6:G20)</f>
        <v>4.333333333</v>
      </c>
      <c r="M8" s="62" t="s">
        <v>83</v>
      </c>
    </row>
    <row r="9">
      <c r="A9" s="63" t="s">
        <v>84</v>
      </c>
      <c r="B9" s="64" t="s">
        <v>85</v>
      </c>
      <c r="C9" s="57">
        <v>80000.0</v>
      </c>
      <c r="D9" s="40">
        <v>5.0</v>
      </c>
      <c r="E9" s="40">
        <v>9.0</v>
      </c>
      <c r="F9" s="40">
        <v>7.0</v>
      </c>
      <c r="G9" s="58">
        <f t="shared" si="1"/>
        <v>7</v>
      </c>
      <c r="H9" s="59" t="str">
        <f t="shared" si="2"/>
        <v>APROBADO</v>
      </c>
      <c r="I9" s="60" t="str">
        <f t="shared" si="3"/>
        <v>NOTABLE</v>
      </c>
      <c r="J9" s="17"/>
      <c r="K9" s="29" t="s">
        <v>86</v>
      </c>
      <c r="L9" s="65">
        <f>AVERAGE(G6:G20 )</f>
        <v>5.433333333</v>
      </c>
      <c r="M9" s="62" t="s">
        <v>87</v>
      </c>
    </row>
    <row r="10">
      <c r="A10" s="63" t="s">
        <v>88</v>
      </c>
      <c r="B10" s="64" t="s">
        <v>89</v>
      </c>
      <c r="C10" s="57">
        <v>90000.0</v>
      </c>
      <c r="D10" s="40">
        <v>9.0</v>
      </c>
      <c r="E10" s="40">
        <v>2.0</v>
      </c>
      <c r="F10" s="40">
        <v>4.0</v>
      </c>
      <c r="G10" s="58">
        <f t="shared" si="1"/>
        <v>5</v>
      </c>
      <c r="H10" s="59" t="str">
        <f t="shared" si="2"/>
        <v>SUSPENSO</v>
      </c>
      <c r="I10" s="60" t="str">
        <f t="shared" si="3"/>
        <v>SUFICIENTE</v>
      </c>
      <c r="J10" s="17"/>
      <c r="K10" s="29" t="s">
        <v>90</v>
      </c>
      <c r="L10" s="66">
        <f>COUNTA(G6:G20)</f>
        <v>15</v>
      </c>
      <c r="M10" s="62" t="s">
        <v>91</v>
      </c>
    </row>
    <row r="11">
      <c r="A11" s="63" t="s">
        <v>92</v>
      </c>
      <c r="B11" s="64" t="s">
        <v>93</v>
      </c>
      <c r="C11" s="57">
        <v>70000.0</v>
      </c>
      <c r="D11" s="40">
        <v>9.0</v>
      </c>
      <c r="E11" s="40">
        <v>5.0</v>
      </c>
      <c r="F11" s="40">
        <v>6.0</v>
      </c>
      <c r="G11" s="58">
        <f t="shared" si="1"/>
        <v>6.666666667</v>
      </c>
      <c r="H11" s="59" t="str">
        <f t="shared" si="2"/>
        <v>APROBADO</v>
      </c>
      <c r="I11" s="60" t="str">
        <f t="shared" si="3"/>
        <v>BIEN</v>
      </c>
      <c r="J11" s="17"/>
      <c r="K11" s="29" t="s">
        <v>94</v>
      </c>
      <c r="L11" s="66">
        <f>COUNTIF(H6:H20,"APROBADO")</f>
        <v>8</v>
      </c>
      <c r="M11" s="67" t="s">
        <v>95</v>
      </c>
    </row>
    <row r="12">
      <c r="A12" s="63" t="s">
        <v>96</v>
      </c>
      <c r="B12" s="64" t="s">
        <v>97</v>
      </c>
      <c r="C12" s="57">
        <v>80000.0</v>
      </c>
      <c r="D12" s="40">
        <v>7.0</v>
      </c>
      <c r="E12" s="40">
        <v>1.0</v>
      </c>
      <c r="F12" s="40">
        <v>1.0</v>
      </c>
      <c r="G12" s="58">
        <f t="shared" si="1"/>
        <v>3</v>
      </c>
      <c r="H12" s="59" t="str">
        <f t="shared" si="2"/>
        <v>SUSPENSO</v>
      </c>
      <c r="I12" s="60" t="str">
        <f t="shared" si="3"/>
        <v>INSUFICIENTE</v>
      </c>
      <c r="J12" s="17"/>
      <c r="K12" s="29" t="s">
        <v>98</v>
      </c>
      <c r="L12" s="66">
        <f>COUNTIF(H6:H20,"SUSPENSO")</f>
        <v>7</v>
      </c>
      <c r="M12" s="68" t="s">
        <v>95</v>
      </c>
    </row>
    <row r="13">
      <c r="A13" s="63" t="s">
        <v>99</v>
      </c>
      <c r="B13" s="64" t="s">
        <v>100</v>
      </c>
      <c r="C13" s="57">
        <v>90000.0</v>
      </c>
      <c r="D13" s="40">
        <v>5.0</v>
      </c>
      <c r="E13" s="40">
        <v>1.0</v>
      </c>
      <c r="F13" s="40">
        <v>1.0</v>
      </c>
      <c r="G13" s="58">
        <f t="shared" si="1"/>
        <v>2.333333333</v>
      </c>
      <c r="H13" s="59" t="str">
        <f t="shared" si="2"/>
        <v>SUSPENSO</v>
      </c>
      <c r="I13" s="60" t="str">
        <f t="shared" si="3"/>
        <v>INSUFICIENTE</v>
      </c>
      <c r="J13" s="17"/>
      <c r="K13" s="29" t="s">
        <v>101</v>
      </c>
      <c r="L13" s="65">
        <f>AVERAGEIF(H6:H20,"APROBADO",G6:G20)</f>
        <v>7.229166667</v>
      </c>
      <c r="M13" s="67" t="s">
        <v>102</v>
      </c>
    </row>
    <row r="14">
      <c r="A14" s="63" t="s">
        <v>103</v>
      </c>
      <c r="B14" s="64" t="s">
        <v>104</v>
      </c>
      <c r="C14" s="57">
        <v>70000.0</v>
      </c>
      <c r="D14" s="40">
        <v>9.0</v>
      </c>
      <c r="E14" s="40">
        <v>8.0</v>
      </c>
      <c r="F14" s="40">
        <v>5.0</v>
      </c>
      <c r="G14" s="58">
        <f t="shared" si="1"/>
        <v>7.333333333</v>
      </c>
      <c r="H14" s="59" t="str">
        <f t="shared" si="2"/>
        <v>APROBADO</v>
      </c>
      <c r="I14" s="60" t="str">
        <f t="shared" si="3"/>
        <v>NOTABLE</v>
      </c>
      <c r="J14" s="17"/>
      <c r="K14" s="29" t="s">
        <v>105</v>
      </c>
      <c r="L14" s="65">
        <f>AVERAGEIF(H6:H20,"SUSPENSO",G6:G20)</f>
        <v>3.380952381</v>
      </c>
      <c r="M14" s="67" t="s">
        <v>102</v>
      </c>
    </row>
    <row r="15">
      <c r="A15" s="63" t="s">
        <v>106</v>
      </c>
      <c r="B15" s="64" t="s">
        <v>107</v>
      </c>
      <c r="C15" s="57">
        <v>80000.0</v>
      </c>
      <c r="D15" s="40">
        <v>1.0</v>
      </c>
      <c r="E15" s="40">
        <v>2.0</v>
      </c>
      <c r="F15" s="40">
        <v>1.0</v>
      </c>
      <c r="G15" s="58">
        <f t="shared" si="1"/>
        <v>1.333333333</v>
      </c>
      <c r="H15" s="59" t="str">
        <f t="shared" si="2"/>
        <v>SUSPENSO</v>
      </c>
      <c r="I15" s="60" t="str">
        <f t="shared" si="3"/>
        <v>INSUFICIENTE</v>
      </c>
      <c r="J15" s="17"/>
      <c r="K15" s="29" t="s">
        <v>108</v>
      </c>
      <c r="L15" s="69">
        <f>SUMIF(H6:H20,"APROBADO",C6:C20)</f>
        <v>630000</v>
      </c>
      <c r="M15" s="67" t="s">
        <v>109</v>
      </c>
      <c r="N15" s="70" t="s">
        <v>110</v>
      </c>
    </row>
    <row r="16">
      <c r="A16" s="63" t="s">
        <v>111</v>
      </c>
      <c r="B16" s="64" t="s">
        <v>112</v>
      </c>
      <c r="C16" s="57">
        <v>90000.0</v>
      </c>
      <c r="D16" s="40">
        <v>7.0</v>
      </c>
      <c r="E16" s="40">
        <v>5.0</v>
      </c>
      <c r="F16" s="40">
        <v>1.0</v>
      </c>
      <c r="G16" s="58">
        <f t="shared" si="1"/>
        <v>4.333333333</v>
      </c>
      <c r="H16" s="59" t="str">
        <f t="shared" si="2"/>
        <v>SUSPENSO</v>
      </c>
      <c r="I16" s="60" t="str">
        <f t="shared" si="3"/>
        <v>INSUFICIENTE</v>
      </c>
      <c r="J16" s="17"/>
      <c r="K16" s="29" t="s">
        <v>113</v>
      </c>
      <c r="L16" s="69">
        <f>SUMIF(H7:H21,"SUSPENSO",C7:C21)</f>
        <v>570000</v>
      </c>
      <c r="M16" s="67" t="s">
        <v>109</v>
      </c>
      <c r="N16" s="70" t="s">
        <v>110</v>
      </c>
    </row>
    <row r="17">
      <c r="A17" s="63" t="s">
        <v>114</v>
      </c>
      <c r="B17" s="64" t="s">
        <v>115</v>
      </c>
      <c r="C17" s="57">
        <v>70000.0</v>
      </c>
      <c r="D17" s="40">
        <v>7.0</v>
      </c>
      <c r="E17" s="40">
        <v>2.0</v>
      </c>
      <c r="F17" s="40">
        <v>1.0</v>
      </c>
      <c r="G17" s="58">
        <f t="shared" si="1"/>
        <v>3.333333333</v>
      </c>
      <c r="H17" s="59" t="str">
        <f t="shared" si="2"/>
        <v>SUSPENSO</v>
      </c>
      <c r="I17" s="60" t="str">
        <f t="shared" si="3"/>
        <v>INSUFICIENTE</v>
      </c>
      <c r="J17" s="17"/>
      <c r="K17" s="31" t="s">
        <v>116</v>
      </c>
      <c r="L17" s="71">
        <f>L15+L16</f>
        <v>1200000</v>
      </c>
      <c r="M17" s="17"/>
    </row>
    <row r="18">
      <c r="A18" s="63" t="s">
        <v>117</v>
      </c>
      <c r="B18" s="64" t="s">
        <v>118</v>
      </c>
      <c r="C18" s="57">
        <v>80000.0</v>
      </c>
      <c r="D18" s="40">
        <v>1.0</v>
      </c>
      <c r="E18" s="40">
        <v>9.0</v>
      </c>
      <c r="F18" s="40">
        <v>9.0</v>
      </c>
      <c r="G18" s="58">
        <f t="shared" si="1"/>
        <v>6.333333333</v>
      </c>
      <c r="H18" s="59" t="str">
        <f t="shared" si="2"/>
        <v>APROBADO</v>
      </c>
      <c r="I18" s="60" t="str">
        <f t="shared" si="3"/>
        <v>BIEN</v>
      </c>
      <c r="J18" s="17"/>
      <c r="K18" s="17"/>
      <c r="L18" s="17"/>
      <c r="M18" s="17"/>
    </row>
    <row r="19">
      <c r="A19" s="63" t="s">
        <v>119</v>
      </c>
      <c r="B19" s="64" t="s">
        <v>120</v>
      </c>
      <c r="C19" s="57">
        <v>90000.0</v>
      </c>
      <c r="D19" s="40">
        <v>3.0</v>
      </c>
      <c r="E19" s="40">
        <v>6.0</v>
      </c>
      <c r="F19" s="40">
        <v>8.0</v>
      </c>
      <c r="G19" s="58">
        <f t="shared" si="1"/>
        <v>5.666666667</v>
      </c>
      <c r="H19" s="59" t="str">
        <f t="shared" si="2"/>
        <v>APROBADO</v>
      </c>
      <c r="I19" s="60" t="str">
        <f t="shared" si="3"/>
        <v>SUFICIENTE</v>
      </c>
      <c r="J19" s="17"/>
      <c r="K19" s="17"/>
      <c r="L19" s="17"/>
      <c r="M19" s="17"/>
    </row>
    <row r="20">
      <c r="A20" s="63" t="s">
        <v>121</v>
      </c>
      <c r="B20" s="64" t="s">
        <v>122</v>
      </c>
      <c r="C20" s="57">
        <v>70000.0</v>
      </c>
      <c r="D20" s="40">
        <v>7.0</v>
      </c>
      <c r="E20" s="40">
        <v>2.0</v>
      </c>
      <c r="F20" s="40">
        <v>4.0</v>
      </c>
      <c r="G20" s="58">
        <f t="shared" si="1"/>
        <v>4.333333333</v>
      </c>
      <c r="H20" s="59" t="str">
        <f t="shared" si="2"/>
        <v>SUSPENSO</v>
      </c>
      <c r="I20" s="60" t="str">
        <f t="shared" si="3"/>
        <v>INSUFICIENTE</v>
      </c>
      <c r="J20" s="17"/>
      <c r="K20" s="72" t="s">
        <v>123</v>
      </c>
      <c r="L20" s="17"/>
      <c r="M20" s="17"/>
    </row>
    <row r="21">
      <c r="C21" s="73">
        <f>SUM(C6:C20)</f>
        <v>1200000</v>
      </c>
      <c r="H21" s="74" t="s">
        <v>124</v>
      </c>
    </row>
  </sheetData>
  <mergeCells count="3">
    <mergeCell ref="A1:I1"/>
    <mergeCell ref="A3:I3"/>
    <mergeCell ref="K5:L5"/>
  </mergeCells>
  <conditionalFormatting sqref="H6:H20">
    <cfRule type="cellIs" dxfId="3" priority="1" operator="equal">
      <formula>"APROBADO"</formula>
    </cfRule>
  </conditionalFormatting>
  <conditionalFormatting sqref="H6:H20">
    <cfRule type="cellIs" dxfId="4" priority="2" operator="equal">
      <formula>"SUSPENSO"</formula>
    </cfRule>
  </conditionalFormatting>
  <conditionalFormatting sqref="G6:G20">
    <cfRule type="colorScale" priority="3">
      <colorScale>
        <cfvo type="formula" val="1.333333333"/>
        <cfvo type="formula" val="5.333333333"/>
        <cfvo type="formula" val="10"/>
        <color rgb="FFE67C73"/>
        <color rgb="FFFFFFFF"/>
        <color rgb="FF57BB8A"/>
      </colorScale>
    </cfRule>
  </conditionalFormatting>
  <hyperlinks>
    <hyperlink r:id="rId1" ref="M11"/>
    <hyperlink r:id="rId2" ref="M12"/>
    <hyperlink r:id="rId3" ref="M13"/>
    <hyperlink r:id="rId4" ref="M14"/>
    <hyperlink r:id="rId5" ref="M15"/>
    <hyperlink r:id="rId6" ref="M16"/>
  </hyperlinks>
  <drawing r:id="rId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5" max="5" width="13.5"/>
  </cols>
  <sheetData>
    <row r="1">
      <c r="A1" s="75" t="s">
        <v>125</v>
      </c>
      <c r="I1" s="76" t="s">
        <v>126</v>
      </c>
    </row>
    <row r="3">
      <c r="A3" s="17"/>
      <c r="B3" s="17"/>
      <c r="C3" s="17"/>
      <c r="D3" s="17"/>
      <c r="E3" s="17"/>
      <c r="J3" s="77"/>
    </row>
    <row r="4">
      <c r="A4" s="17"/>
      <c r="B4" s="17"/>
      <c r="C4" s="17"/>
      <c r="D4" s="17"/>
      <c r="E4" s="17"/>
      <c r="G4" s="78" t="s">
        <v>127</v>
      </c>
      <c r="H4" s="79"/>
      <c r="I4" s="79"/>
      <c r="J4" s="79"/>
      <c r="K4" s="79"/>
      <c r="L4" s="80"/>
    </row>
    <row r="5">
      <c r="A5" s="17"/>
      <c r="B5" s="17"/>
      <c r="C5" s="17"/>
      <c r="D5" s="17"/>
      <c r="E5" s="17"/>
      <c r="G5" s="81" t="s">
        <v>128</v>
      </c>
      <c r="L5" s="82"/>
    </row>
    <row r="6">
      <c r="A6" s="83" t="s">
        <v>129</v>
      </c>
      <c r="B6" s="84" t="s">
        <v>2</v>
      </c>
      <c r="C6" s="84" t="s">
        <v>1</v>
      </c>
      <c r="D6" s="84" t="s">
        <v>130</v>
      </c>
      <c r="E6" s="84" t="s">
        <v>14</v>
      </c>
      <c r="G6" s="81" t="s">
        <v>131</v>
      </c>
      <c r="L6" s="82"/>
    </row>
    <row r="7">
      <c r="A7" s="85">
        <v>101.0</v>
      </c>
      <c r="B7" s="49" t="str">
        <f>VLOOKUP(A7,'EJ6(INVENTARIO)'!$A$5:$C$12,2,0)</f>
        <v>Lapiz</v>
      </c>
      <c r="C7" s="86">
        <v>4.0</v>
      </c>
      <c r="D7" s="87">
        <f>VLOOKUP(A7,'EJ6(INVENTARIO)'!A5:C12,3,0)</f>
        <v>0.4</v>
      </c>
      <c r="E7" s="87">
        <f t="shared" ref="E7:E14" si="1">(D7*C7)</f>
        <v>1.6</v>
      </c>
      <c r="G7" s="88" t="s">
        <v>132</v>
      </c>
      <c r="H7" s="89"/>
      <c r="I7" s="89"/>
      <c r="J7" s="89"/>
      <c r="K7" s="89"/>
      <c r="L7" s="90"/>
    </row>
    <row r="8">
      <c r="A8" s="85">
        <v>102.0</v>
      </c>
      <c r="B8" s="49" t="str">
        <f>VLOOKUP(A8,'EJ6(INVENTARIO)'!$A$5:$C$12,2,0)</f>
        <v>Goma</v>
      </c>
      <c r="C8" s="86">
        <v>3.0</v>
      </c>
      <c r="D8" s="87">
        <f>VLOOKUP(A8,'EJ6(INVENTARIO)'!$A$5:$C$12,3,0)</f>
        <v>0.2</v>
      </c>
      <c r="E8" s="87">
        <f t="shared" si="1"/>
        <v>0.6</v>
      </c>
    </row>
    <row r="9">
      <c r="A9" s="85">
        <v>103.0</v>
      </c>
      <c r="B9" s="49" t="str">
        <f>VLOOKUP(A9,'EJ6(INVENTARIO)'!$A$5:$C$12,2,0)</f>
        <v>Sacapuntas</v>
      </c>
      <c r="C9" s="85">
        <v>5.0</v>
      </c>
      <c r="D9" s="87">
        <f>VLOOKUP(A9,'EJ6(INVENTARIO)'!$A$5:$C$12,3,0)</f>
        <v>0.8</v>
      </c>
      <c r="E9" s="87">
        <f t="shared" si="1"/>
        <v>4</v>
      </c>
    </row>
    <row r="10">
      <c r="A10" s="85">
        <v>104.0</v>
      </c>
      <c r="B10" s="49" t="str">
        <f>VLOOKUP(A10,'EJ6(INVENTARIO)'!$A$5:$C$12,2,0)</f>
        <v>Archivador</v>
      </c>
      <c r="C10" s="85">
        <v>1.0</v>
      </c>
      <c r="D10" s="87">
        <f>VLOOKUP(A10,'EJ6(INVENTARIO)'!$A$5:$C$12,3,0)</f>
        <v>6</v>
      </c>
      <c r="E10" s="87">
        <f t="shared" si="1"/>
        <v>6</v>
      </c>
    </row>
    <row r="11">
      <c r="A11" s="85">
        <v>105.0</v>
      </c>
      <c r="B11" s="49" t="str">
        <f>VLOOKUP(A11,'EJ6(INVENTARIO)'!$A$5:$C$12,2,0)</f>
        <v>Folios(x100)</v>
      </c>
      <c r="C11" s="86">
        <v>2.0</v>
      </c>
      <c r="D11" s="87">
        <f>VLOOKUP(A11,'EJ6(INVENTARIO)'!$A$5:$C$12,3,0)</f>
        <v>2</v>
      </c>
      <c r="E11" s="87">
        <f t="shared" si="1"/>
        <v>4</v>
      </c>
    </row>
    <row r="12">
      <c r="A12" s="85">
        <v>106.0</v>
      </c>
      <c r="B12" s="49" t="str">
        <f>VLOOKUP(A12,'EJ6(INVENTARIO)'!$A$5:$C$12,2,0)</f>
        <v>Cartulina</v>
      </c>
      <c r="C12" s="86">
        <v>2.0</v>
      </c>
      <c r="D12" s="87">
        <f>VLOOKUP(A12,'EJ6(INVENTARIO)'!$A$5:$C$12,3,0)</f>
        <v>1.1</v>
      </c>
      <c r="E12" s="87">
        <f t="shared" si="1"/>
        <v>2.2</v>
      </c>
    </row>
    <row r="13">
      <c r="A13" s="85">
        <v>107.0</v>
      </c>
      <c r="B13" s="49" t="str">
        <f>VLOOKUP(A13,'EJ6(INVENTARIO)'!$A$5:$C$12,2,0)</f>
        <v>Bolígrafo</v>
      </c>
      <c r="C13" s="85">
        <v>10.0</v>
      </c>
      <c r="D13" s="87">
        <f>VLOOKUP(A13,'EJ6(INVENTARIO)'!$A$5:$C$12,3,0)</f>
        <v>0.75</v>
      </c>
      <c r="E13" s="87">
        <f t="shared" si="1"/>
        <v>7.5</v>
      </c>
    </row>
    <row r="14">
      <c r="A14" s="85">
        <v>108.0</v>
      </c>
      <c r="B14" s="49" t="str">
        <f>VLOOKUP(A14,'EJ6(INVENTARIO)'!$A$5:$C$12,2,0)</f>
        <v>Rotulador</v>
      </c>
      <c r="C14" s="85">
        <v>12.0</v>
      </c>
      <c r="D14" s="87">
        <f>VLOOKUP(A14,'EJ6(INVENTARIO)'!$A$5:$C$12,3,0)</f>
        <v>1.5</v>
      </c>
      <c r="E14" s="87">
        <f t="shared" si="1"/>
        <v>18</v>
      </c>
    </row>
    <row r="15" ht="30.75" customHeight="1">
      <c r="A15" s="91" t="s">
        <v>14</v>
      </c>
      <c r="B15" s="92"/>
      <c r="C15" s="92"/>
      <c r="D15" s="45"/>
      <c r="E15" s="93">
        <f>SUM(E7:E14)</f>
        <v>43.9</v>
      </c>
    </row>
  </sheetData>
  <mergeCells count="2">
    <mergeCell ref="A1:E2"/>
    <mergeCell ref="A15:D1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94" t="s">
        <v>133</v>
      </c>
      <c r="B1" s="95"/>
      <c r="C1" s="96"/>
    </row>
    <row r="2" ht="14.25" customHeight="1">
      <c r="A2" s="97"/>
      <c r="B2" s="98"/>
      <c r="C2" s="99"/>
    </row>
    <row r="4">
      <c r="A4" s="100" t="s">
        <v>134</v>
      </c>
      <c r="B4" s="101" t="s">
        <v>135</v>
      </c>
      <c r="C4" s="102" t="s">
        <v>136</v>
      </c>
    </row>
    <row r="5">
      <c r="A5" s="103">
        <v>101.0</v>
      </c>
      <c r="B5" s="103" t="s">
        <v>137</v>
      </c>
      <c r="C5" s="104">
        <v>0.4</v>
      </c>
    </row>
    <row r="6">
      <c r="A6" s="105">
        <v>102.0</v>
      </c>
      <c r="B6" s="105" t="s">
        <v>138</v>
      </c>
      <c r="C6" s="106">
        <v>0.2</v>
      </c>
    </row>
    <row r="7">
      <c r="A7" s="105">
        <v>103.0</v>
      </c>
      <c r="B7" s="105" t="s">
        <v>139</v>
      </c>
      <c r="C7" s="106">
        <v>0.8</v>
      </c>
    </row>
    <row r="8">
      <c r="A8" s="105">
        <v>104.0</v>
      </c>
      <c r="B8" s="105" t="s">
        <v>140</v>
      </c>
      <c r="C8" s="106">
        <v>6.0</v>
      </c>
    </row>
    <row r="9">
      <c r="A9" s="105">
        <v>105.0</v>
      </c>
      <c r="B9" s="105" t="s">
        <v>141</v>
      </c>
      <c r="C9" s="106">
        <v>2.0</v>
      </c>
    </row>
    <row r="10">
      <c r="A10" s="105">
        <v>106.0</v>
      </c>
      <c r="B10" s="105" t="s">
        <v>142</v>
      </c>
      <c r="C10" s="106">
        <v>1.1</v>
      </c>
    </row>
    <row r="11">
      <c r="A11" s="105">
        <v>107.0</v>
      </c>
      <c r="B11" s="105" t="s">
        <v>143</v>
      </c>
      <c r="C11" s="106">
        <v>0.75</v>
      </c>
    </row>
    <row r="12">
      <c r="A12" s="105">
        <v>108.0</v>
      </c>
      <c r="B12" s="105" t="s">
        <v>144</v>
      </c>
      <c r="C12" s="106">
        <v>1.5</v>
      </c>
    </row>
    <row r="13">
      <c r="A13" s="107"/>
      <c r="B13" s="92"/>
      <c r="C13" s="45"/>
    </row>
  </sheetData>
  <mergeCells count="2">
    <mergeCell ref="A1:C2"/>
    <mergeCell ref="A13:C1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16.75"/>
    <col customWidth="1" min="7" max="7" width="4.63"/>
    <col customWidth="1" min="8" max="8" width="1.63"/>
  </cols>
  <sheetData>
    <row r="1" ht="9.0" customHeight="1">
      <c r="A1" s="108"/>
      <c r="B1" s="108"/>
      <c r="C1" s="109"/>
      <c r="D1" s="108"/>
      <c r="E1" s="108"/>
      <c r="F1" s="108"/>
      <c r="G1" s="108"/>
      <c r="H1" s="108"/>
      <c r="I1" s="110"/>
      <c r="J1" s="110"/>
      <c r="K1" s="110"/>
      <c r="L1" s="110"/>
      <c r="M1" s="110"/>
      <c r="N1" s="110"/>
      <c r="O1" s="110"/>
      <c r="P1" s="110"/>
      <c r="Q1" s="110"/>
      <c r="R1" s="110"/>
      <c r="S1" s="110"/>
      <c r="T1" s="110"/>
      <c r="U1" s="110"/>
      <c r="V1" s="110"/>
      <c r="W1" s="110"/>
      <c r="X1" s="110"/>
      <c r="Y1" s="110"/>
      <c r="Z1" s="110"/>
      <c r="AA1" s="110"/>
    </row>
    <row r="2">
      <c r="A2" s="108"/>
      <c r="B2" s="111" t="s">
        <v>145</v>
      </c>
      <c r="H2" s="108"/>
      <c r="I2" s="110"/>
      <c r="J2" s="110"/>
      <c r="K2" s="110"/>
      <c r="L2" s="110"/>
      <c r="M2" s="110"/>
      <c r="N2" s="110"/>
      <c r="O2" s="110"/>
      <c r="P2" s="110"/>
      <c r="Q2" s="110"/>
      <c r="R2" s="110"/>
      <c r="S2" s="110"/>
      <c r="T2" s="110"/>
      <c r="U2" s="110"/>
      <c r="V2" s="110"/>
      <c r="W2" s="110"/>
      <c r="X2" s="110"/>
      <c r="Y2" s="110"/>
      <c r="Z2" s="110"/>
      <c r="AA2" s="110"/>
    </row>
    <row r="3">
      <c r="A3" s="108"/>
      <c r="B3" s="112"/>
      <c r="C3" s="112"/>
      <c r="D3" s="112"/>
      <c r="E3" s="112"/>
      <c r="F3" s="112"/>
      <c r="G3" s="112"/>
      <c r="H3" s="108"/>
      <c r="I3" s="110"/>
      <c r="J3" s="110"/>
      <c r="K3" s="110"/>
      <c r="L3" s="110"/>
      <c r="M3" s="110"/>
      <c r="N3" s="110"/>
      <c r="O3" s="110"/>
      <c r="P3" s="110"/>
      <c r="Q3" s="110"/>
      <c r="R3" s="110"/>
      <c r="S3" s="110"/>
      <c r="T3" s="110"/>
      <c r="U3" s="110"/>
      <c r="V3" s="110"/>
      <c r="W3" s="110"/>
      <c r="X3" s="110"/>
      <c r="Y3" s="110"/>
      <c r="Z3" s="110"/>
      <c r="AA3" s="110"/>
    </row>
    <row r="4">
      <c r="A4" s="109"/>
      <c r="B4" s="113" t="s">
        <v>146</v>
      </c>
      <c r="H4" s="108"/>
      <c r="I4" s="110"/>
      <c r="J4" s="110"/>
      <c r="K4" s="110"/>
      <c r="L4" s="110"/>
      <c r="M4" s="110"/>
      <c r="N4" s="110"/>
      <c r="O4" s="110"/>
      <c r="P4" s="110"/>
      <c r="Q4" s="110"/>
      <c r="R4" s="110"/>
      <c r="S4" s="110"/>
      <c r="T4" s="110"/>
      <c r="U4" s="110"/>
      <c r="V4" s="110"/>
      <c r="W4" s="110"/>
      <c r="X4" s="110"/>
      <c r="Y4" s="110"/>
      <c r="Z4" s="110"/>
      <c r="AA4" s="110"/>
    </row>
    <row r="5">
      <c r="A5" s="109"/>
      <c r="B5" s="114"/>
      <c r="C5" s="114"/>
      <c r="D5" s="114"/>
      <c r="E5" s="114"/>
      <c r="F5" s="114"/>
      <c r="G5" s="114"/>
      <c r="H5" s="108"/>
      <c r="I5" s="110"/>
      <c r="J5" s="110"/>
      <c r="K5" s="110"/>
      <c r="L5" s="110"/>
      <c r="M5" s="110"/>
      <c r="N5" s="110"/>
      <c r="O5" s="110"/>
      <c r="P5" s="110"/>
      <c r="Q5" s="110"/>
      <c r="R5" s="110"/>
      <c r="S5" s="110"/>
      <c r="T5" s="110"/>
      <c r="U5" s="110"/>
      <c r="V5" s="110"/>
      <c r="W5" s="110"/>
      <c r="X5" s="110"/>
      <c r="Y5" s="110"/>
      <c r="Z5" s="110"/>
      <c r="AA5" s="110"/>
    </row>
    <row r="6">
      <c r="A6" s="108"/>
      <c r="B6" s="115"/>
      <c r="C6" s="115"/>
      <c r="D6" s="115"/>
      <c r="E6" s="115"/>
      <c r="F6" s="115"/>
      <c r="G6" s="115"/>
      <c r="H6" s="108"/>
      <c r="I6" s="110"/>
      <c r="J6" s="110"/>
      <c r="K6" s="110"/>
      <c r="L6" s="110"/>
      <c r="M6" s="110"/>
      <c r="N6" s="110"/>
      <c r="O6" s="110"/>
      <c r="P6" s="110"/>
      <c r="Q6" s="110"/>
      <c r="R6" s="110"/>
      <c r="S6" s="110"/>
      <c r="T6" s="110"/>
      <c r="U6" s="110"/>
      <c r="V6" s="110"/>
      <c r="W6" s="110"/>
      <c r="X6" s="110"/>
      <c r="Y6" s="110"/>
      <c r="Z6" s="110"/>
      <c r="AA6" s="110"/>
    </row>
    <row r="7">
      <c r="A7" s="109"/>
      <c r="B7" s="116" t="s">
        <v>147</v>
      </c>
      <c r="C7" s="117"/>
      <c r="D7" s="112"/>
      <c r="E7" s="112"/>
      <c r="F7" s="112"/>
      <c r="G7" s="112"/>
      <c r="H7" s="108"/>
      <c r="I7" s="110"/>
      <c r="J7" s="110"/>
      <c r="K7" s="118"/>
      <c r="L7" s="110"/>
      <c r="M7" s="110"/>
      <c r="N7" s="110"/>
      <c r="O7" s="110"/>
      <c r="P7" s="110"/>
      <c r="Q7" s="110"/>
      <c r="R7" s="110"/>
      <c r="S7" s="110"/>
      <c r="T7" s="110"/>
      <c r="U7" s="110"/>
      <c r="V7" s="110"/>
      <c r="W7" s="110"/>
      <c r="X7" s="110"/>
      <c r="Y7" s="110"/>
      <c r="Z7" s="110"/>
      <c r="AA7" s="110"/>
    </row>
    <row r="8">
      <c r="A8" s="108"/>
      <c r="B8" s="112"/>
      <c r="C8" s="112"/>
      <c r="D8" s="112"/>
      <c r="E8" s="112"/>
      <c r="F8" s="112"/>
      <c r="G8" s="112"/>
      <c r="H8" s="108"/>
      <c r="I8" s="110"/>
      <c r="J8" s="110"/>
      <c r="K8" s="110"/>
      <c r="L8" s="110"/>
      <c r="M8" s="110"/>
      <c r="N8" s="110"/>
      <c r="O8" s="110"/>
      <c r="P8" s="110"/>
      <c r="Q8" s="110"/>
      <c r="R8" s="110"/>
      <c r="S8" s="110"/>
      <c r="T8" s="110"/>
      <c r="U8" s="110"/>
      <c r="V8" s="110"/>
      <c r="W8" s="110"/>
      <c r="X8" s="110"/>
      <c r="Y8" s="110"/>
      <c r="Z8" s="110"/>
      <c r="AA8" s="110"/>
    </row>
    <row r="9">
      <c r="A9" s="109"/>
      <c r="B9" s="116" t="s">
        <v>148</v>
      </c>
      <c r="C9" s="119" t="s">
        <v>149</v>
      </c>
      <c r="D9" s="120"/>
      <c r="E9" s="116" t="s">
        <v>150</v>
      </c>
      <c r="F9" s="119"/>
      <c r="G9" s="112"/>
      <c r="H9" s="108"/>
      <c r="I9" s="110"/>
      <c r="J9" s="110"/>
      <c r="K9" s="110"/>
      <c r="L9" s="110"/>
      <c r="M9" s="110"/>
      <c r="N9" s="110"/>
      <c r="O9" s="110"/>
      <c r="P9" s="110"/>
      <c r="Q9" s="110"/>
      <c r="R9" s="110"/>
      <c r="S9" s="110"/>
      <c r="T9" s="110"/>
      <c r="U9" s="110"/>
      <c r="V9" s="110"/>
      <c r="W9" s="110"/>
      <c r="X9" s="110"/>
      <c r="Y9" s="110"/>
      <c r="Z9" s="110"/>
      <c r="AA9" s="110"/>
    </row>
    <row r="10">
      <c r="A10" s="108"/>
      <c r="B10" s="112"/>
      <c r="C10" s="112"/>
      <c r="D10" s="112"/>
      <c r="E10" s="112"/>
      <c r="F10" s="112"/>
      <c r="G10" s="112"/>
      <c r="H10" s="108"/>
      <c r="I10" s="110"/>
      <c r="J10" s="110"/>
      <c r="K10" s="110"/>
      <c r="L10" s="110"/>
      <c r="M10" s="110"/>
      <c r="N10" s="110"/>
      <c r="O10" s="110"/>
      <c r="P10" s="110"/>
      <c r="Q10" s="110"/>
      <c r="R10" s="110"/>
      <c r="S10" s="110"/>
      <c r="T10" s="110"/>
      <c r="U10" s="110"/>
      <c r="V10" s="110"/>
      <c r="W10" s="110"/>
      <c r="X10" s="110"/>
      <c r="Y10" s="110"/>
      <c r="Z10" s="110"/>
      <c r="AA10" s="110"/>
    </row>
    <row r="11">
      <c r="A11" s="109"/>
      <c r="B11" s="116" t="s">
        <v>151</v>
      </c>
      <c r="C11" s="119"/>
      <c r="D11" s="120"/>
      <c r="E11" s="116" t="s">
        <v>152</v>
      </c>
      <c r="F11" s="121"/>
      <c r="G11" s="112"/>
      <c r="H11" s="108"/>
      <c r="I11" s="110"/>
      <c r="J11" s="110"/>
      <c r="K11" s="110"/>
      <c r="L11" s="110"/>
      <c r="M11" s="110"/>
      <c r="N11" s="110"/>
      <c r="O11" s="110"/>
      <c r="P11" s="110"/>
      <c r="Q11" s="110"/>
      <c r="R11" s="110"/>
      <c r="S11" s="110"/>
      <c r="T11" s="110"/>
      <c r="U11" s="110"/>
      <c r="V11" s="110"/>
      <c r="W11" s="110"/>
      <c r="X11" s="110"/>
      <c r="Y11" s="110"/>
      <c r="Z11" s="110"/>
      <c r="AA11" s="110"/>
    </row>
    <row r="12">
      <c r="A12" s="108"/>
      <c r="B12" s="112"/>
      <c r="C12" s="122" t="s">
        <v>153</v>
      </c>
      <c r="D12" s="112"/>
      <c r="E12" s="112"/>
      <c r="F12" s="112"/>
      <c r="G12" s="112"/>
      <c r="H12" s="108"/>
      <c r="I12" s="110"/>
      <c r="J12" s="110"/>
      <c r="K12" s="110"/>
      <c r="L12" s="110"/>
      <c r="M12" s="110"/>
      <c r="N12" s="110"/>
      <c r="O12" s="110"/>
      <c r="P12" s="110"/>
      <c r="Q12" s="110"/>
      <c r="R12" s="110"/>
      <c r="S12" s="110"/>
      <c r="T12" s="110"/>
      <c r="U12" s="110"/>
      <c r="V12" s="110"/>
      <c r="W12" s="110"/>
      <c r="X12" s="110"/>
      <c r="Y12" s="110"/>
      <c r="Z12" s="110"/>
      <c r="AA12" s="110"/>
    </row>
    <row r="13">
      <c r="A13" s="109"/>
      <c r="B13" s="116" t="s">
        <v>154</v>
      </c>
      <c r="C13" s="121"/>
      <c r="D13" s="112"/>
      <c r="E13" s="112"/>
      <c r="F13" s="112"/>
      <c r="G13" s="112"/>
      <c r="H13" s="108"/>
      <c r="I13" s="110"/>
      <c r="J13" s="110"/>
      <c r="K13" s="110"/>
      <c r="L13" s="110"/>
      <c r="M13" s="110"/>
      <c r="N13" s="110"/>
      <c r="O13" s="110"/>
      <c r="P13" s="110"/>
      <c r="Q13" s="110"/>
      <c r="R13" s="110"/>
      <c r="S13" s="110"/>
      <c r="T13" s="110"/>
      <c r="U13" s="110"/>
      <c r="V13" s="110"/>
      <c r="W13" s="110"/>
      <c r="X13" s="110"/>
      <c r="Y13" s="110"/>
      <c r="Z13" s="110"/>
      <c r="AA13" s="110"/>
    </row>
    <row r="14">
      <c r="A14" s="108"/>
      <c r="B14" s="112"/>
      <c r="C14" s="112"/>
      <c r="D14" s="112"/>
      <c r="E14" s="112"/>
      <c r="F14" s="112"/>
      <c r="G14" s="112"/>
      <c r="H14" s="108"/>
      <c r="I14" s="110"/>
      <c r="J14" s="110"/>
      <c r="K14" s="110"/>
      <c r="L14" s="110"/>
      <c r="M14" s="110"/>
      <c r="N14" s="110"/>
      <c r="O14" s="110"/>
      <c r="P14" s="110"/>
      <c r="Q14" s="110"/>
      <c r="R14" s="110"/>
      <c r="S14" s="110"/>
      <c r="T14" s="110"/>
      <c r="U14" s="110"/>
      <c r="V14" s="110"/>
      <c r="W14" s="110"/>
      <c r="X14" s="110"/>
      <c r="Y14" s="110"/>
      <c r="Z14" s="110"/>
      <c r="AA14" s="110"/>
    </row>
    <row r="15">
      <c r="A15" s="109"/>
      <c r="B15" s="116" t="s">
        <v>155</v>
      </c>
      <c r="C15" s="123"/>
      <c r="D15" s="45"/>
      <c r="E15" s="112"/>
      <c r="F15" s="112"/>
      <c r="G15" s="112"/>
      <c r="H15" s="108"/>
      <c r="I15" s="110"/>
      <c r="J15" s="110"/>
      <c r="K15" s="110"/>
      <c r="L15" s="110"/>
      <c r="M15" s="110"/>
      <c r="N15" s="110"/>
      <c r="O15" s="110"/>
      <c r="P15" s="110"/>
      <c r="Q15" s="110"/>
      <c r="R15" s="110"/>
      <c r="S15" s="110"/>
      <c r="T15" s="110"/>
      <c r="U15" s="110"/>
      <c r="V15" s="110"/>
      <c r="W15" s="110"/>
      <c r="X15" s="110"/>
      <c r="Y15" s="110"/>
      <c r="Z15" s="110"/>
      <c r="AA15" s="110"/>
    </row>
    <row r="16">
      <c r="A16" s="108"/>
      <c r="B16" s="112"/>
      <c r="C16" s="112"/>
      <c r="D16" s="112"/>
      <c r="E16" s="112"/>
      <c r="F16" s="112"/>
      <c r="G16" s="112"/>
      <c r="H16" s="108"/>
      <c r="I16" s="110"/>
      <c r="J16" s="110"/>
      <c r="K16" s="110"/>
      <c r="L16" s="110"/>
      <c r="M16" s="110"/>
      <c r="N16" s="110"/>
      <c r="O16" s="110"/>
      <c r="P16" s="110"/>
      <c r="Q16" s="110"/>
      <c r="R16" s="110"/>
      <c r="S16" s="110"/>
      <c r="T16" s="110"/>
      <c r="U16" s="110"/>
      <c r="V16" s="110"/>
      <c r="W16" s="110"/>
      <c r="X16" s="110"/>
      <c r="Y16" s="110"/>
      <c r="Z16" s="110"/>
      <c r="AA16" s="110"/>
    </row>
    <row r="17">
      <c r="A17" s="109"/>
      <c r="B17" s="116" t="s">
        <v>156</v>
      </c>
      <c r="C17" s="124"/>
      <c r="D17" s="45"/>
      <c r="E17" s="112"/>
      <c r="F17" s="112"/>
      <c r="G17" s="112"/>
      <c r="H17" s="108"/>
      <c r="I17" s="110"/>
      <c r="J17" s="110"/>
      <c r="K17" s="110"/>
      <c r="L17" s="110"/>
      <c r="M17" s="110"/>
      <c r="N17" s="110"/>
      <c r="O17" s="110"/>
      <c r="P17" s="110"/>
      <c r="Q17" s="110"/>
      <c r="R17" s="110"/>
      <c r="S17" s="110"/>
      <c r="T17" s="110"/>
      <c r="U17" s="110"/>
      <c r="V17" s="110"/>
      <c r="W17" s="110"/>
      <c r="X17" s="110"/>
      <c r="Y17" s="110"/>
      <c r="Z17" s="110"/>
      <c r="AA17" s="110"/>
    </row>
    <row r="18">
      <c r="A18" s="108"/>
      <c r="B18" s="112"/>
      <c r="C18" s="112"/>
      <c r="D18" s="112"/>
      <c r="E18" s="112"/>
      <c r="F18" s="112"/>
      <c r="G18" s="112"/>
      <c r="H18" s="108"/>
      <c r="I18" s="110"/>
      <c r="J18" s="110"/>
      <c r="K18" s="110"/>
      <c r="L18" s="110"/>
      <c r="M18" s="110"/>
      <c r="N18" s="110"/>
      <c r="O18" s="110"/>
      <c r="P18" s="110"/>
      <c r="Q18" s="110"/>
      <c r="R18" s="110"/>
      <c r="S18" s="110"/>
      <c r="T18" s="110"/>
      <c r="U18" s="110"/>
      <c r="V18" s="110"/>
      <c r="W18" s="110"/>
      <c r="X18" s="110"/>
      <c r="Y18" s="110"/>
      <c r="Z18" s="110"/>
      <c r="AA18" s="110"/>
    </row>
    <row r="19">
      <c r="A19" s="108"/>
      <c r="B19" s="125" t="s">
        <v>157</v>
      </c>
      <c r="C19" s="126"/>
      <c r="D19" s="126"/>
      <c r="E19" s="126"/>
      <c r="F19" s="126"/>
      <c r="G19" s="126"/>
      <c r="H19" s="108"/>
      <c r="I19" s="110"/>
      <c r="J19" s="110"/>
      <c r="K19" s="110"/>
      <c r="L19" s="110"/>
      <c r="M19" s="110"/>
      <c r="N19" s="110"/>
      <c r="O19" s="110"/>
      <c r="P19" s="110"/>
      <c r="Q19" s="110"/>
      <c r="R19" s="110"/>
      <c r="S19" s="110"/>
      <c r="T19" s="110"/>
      <c r="U19" s="110"/>
      <c r="V19" s="110"/>
      <c r="W19" s="110"/>
      <c r="X19" s="110"/>
      <c r="Y19" s="110"/>
      <c r="Z19" s="110"/>
      <c r="AA19" s="110"/>
    </row>
    <row r="20">
      <c r="A20" s="108"/>
      <c r="H20" s="108"/>
      <c r="I20" s="110"/>
      <c r="J20" s="110"/>
      <c r="K20" s="110"/>
      <c r="L20" s="110"/>
      <c r="M20" s="110"/>
      <c r="N20" s="110"/>
      <c r="O20" s="110"/>
      <c r="P20" s="110"/>
      <c r="Q20" s="110"/>
      <c r="R20" s="110"/>
      <c r="S20" s="110"/>
      <c r="T20" s="110"/>
      <c r="U20" s="110"/>
      <c r="V20" s="110"/>
      <c r="W20" s="110"/>
      <c r="X20" s="110"/>
      <c r="Y20" s="110"/>
      <c r="Z20" s="110"/>
      <c r="AA20" s="110"/>
    </row>
    <row r="21">
      <c r="A21" s="108"/>
      <c r="H21" s="108"/>
      <c r="I21" s="110"/>
      <c r="J21" s="110"/>
      <c r="K21" s="110"/>
      <c r="L21" s="110"/>
      <c r="M21" s="110"/>
      <c r="N21" s="110"/>
      <c r="O21" s="110"/>
      <c r="P21" s="110"/>
      <c r="Q21" s="110"/>
      <c r="R21" s="110"/>
      <c r="S21" s="110"/>
      <c r="T21" s="110"/>
      <c r="U21" s="110"/>
      <c r="V21" s="110"/>
      <c r="W21" s="110"/>
      <c r="X21" s="110"/>
      <c r="Y21" s="110"/>
      <c r="Z21" s="110"/>
      <c r="AA21" s="110"/>
    </row>
    <row r="22" ht="9.0" customHeight="1">
      <c r="A22" s="108"/>
      <c r="B22" s="108"/>
      <c r="C22" s="108"/>
      <c r="D22" s="108"/>
      <c r="E22" s="108"/>
      <c r="F22" s="108"/>
      <c r="G22" s="108"/>
      <c r="H22" s="108"/>
      <c r="I22" s="110"/>
      <c r="J22" s="110"/>
      <c r="K22" s="110"/>
      <c r="L22" s="110"/>
      <c r="M22" s="110"/>
      <c r="N22" s="110"/>
      <c r="O22" s="110"/>
      <c r="P22" s="110"/>
      <c r="Q22" s="110"/>
      <c r="R22" s="110"/>
      <c r="S22" s="110"/>
      <c r="T22" s="110"/>
      <c r="U22" s="110"/>
      <c r="V22" s="110"/>
      <c r="W22" s="110"/>
      <c r="X22" s="110"/>
      <c r="Y22" s="110"/>
      <c r="Z22" s="110"/>
      <c r="AA22" s="110"/>
    </row>
    <row r="23">
      <c r="A23" s="110"/>
      <c r="B23" s="110"/>
      <c r="C23" s="110"/>
      <c r="D23" s="110"/>
      <c r="E23" s="110"/>
      <c r="F23" s="110"/>
      <c r="G23" s="110"/>
      <c r="H23" s="110"/>
      <c r="I23" s="110"/>
      <c r="J23" s="110"/>
      <c r="K23" s="110"/>
      <c r="L23" s="110"/>
      <c r="M23" s="110"/>
      <c r="N23" s="110"/>
      <c r="O23" s="110"/>
      <c r="P23" s="110"/>
      <c r="Q23" s="110"/>
      <c r="R23" s="110"/>
      <c r="S23" s="110"/>
      <c r="T23" s="110"/>
      <c r="U23" s="110"/>
      <c r="V23" s="110"/>
      <c r="W23" s="110"/>
      <c r="X23" s="110"/>
      <c r="Y23" s="110"/>
      <c r="Z23" s="110"/>
      <c r="AA23" s="110"/>
    </row>
    <row r="24">
      <c r="A24" s="110"/>
      <c r="B24" s="110"/>
      <c r="C24" s="110"/>
      <c r="D24" s="110"/>
      <c r="E24" s="110"/>
      <c r="F24" s="110"/>
      <c r="G24" s="110"/>
      <c r="H24" s="110"/>
      <c r="I24" s="110"/>
      <c r="J24" s="110"/>
      <c r="K24" s="110"/>
      <c r="L24" s="110"/>
      <c r="M24" s="110"/>
      <c r="N24" s="110"/>
      <c r="O24" s="110"/>
      <c r="P24" s="110"/>
      <c r="Q24" s="110"/>
      <c r="R24" s="110"/>
      <c r="S24" s="110"/>
      <c r="T24" s="110"/>
      <c r="U24" s="110"/>
      <c r="V24" s="110"/>
      <c r="W24" s="110"/>
      <c r="X24" s="110"/>
      <c r="Y24" s="110"/>
      <c r="Z24" s="110"/>
      <c r="AA24" s="110"/>
    </row>
    <row r="25">
      <c r="A25" s="110"/>
      <c r="B25" s="110"/>
      <c r="C25" s="110"/>
      <c r="D25" s="110"/>
      <c r="E25" s="110"/>
      <c r="F25" s="110"/>
      <c r="G25" s="110"/>
      <c r="H25" s="110"/>
      <c r="I25" s="110"/>
      <c r="J25" s="110"/>
      <c r="K25" s="110"/>
      <c r="L25" s="110"/>
      <c r="M25" s="110"/>
      <c r="N25" s="110"/>
      <c r="O25" s="110"/>
      <c r="P25" s="110"/>
      <c r="Q25" s="110"/>
      <c r="R25" s="110"/>
      <c r="S25" s="110"/>
      <c r="T25" s="110"/>
      <c r="U25" s="110"/>
      <c r="V25" s="110"/>
      <c r="W25" s="110"/>
      <c r="X25" s="110"/>
      <c r="Y25" s="110"/>
      <c r="Z25" s="110"/>
      <c r="AA25" s="110"/>
    </row>
    <row r="26">
      <c r="A26" s="110"/>
      <c r="B26" s="110"/>
      <c r="C26" s="110"/>
      <c r="D26" s="110"/>
      <c r="E26" s="110"/>
      <c r="F26" s="110"/>
      <c r="G26" s="110"/>
      <c r="H26" s="110"/>
      <c r="I26" s="110"/>
      <c r="J26" s="110"/>
      <c r="K26" s="110"/>
      <c r="L26" s="110"/>
      <c r="M26" s="110"/>
      <c r="N26" s="110"/>
      <c r="O26" s="110"/>
      <c r="P26" s="110"/>
      <c r="Q26" s="110"/>
      <c r="R26" s="110"/>
      <c r="S26" s="110"/>
      <c r="T26" s="110"/>
      <c r="U26" s="110"/>
      <c r="V26" s="110"/>
      <c r="W26" s="110"/>
      <c r="X26" s="110"/>
      <c r="Y26" s="110"/>
      <c r="Z26" s="110"/>
      <c r="AA26" s="110"/>
    </row>
    <row r="27">
      <c r="A27" s="110"/>
      <c r="B27" s="110"/>
      <c r="C27" s="110"/>
      <c r="D27" s="110"/>
      <c r="E27" s="110"/>
      <c r="F27" s="110"/>
      <c r="G27" s="110"/>
      <c r="H27" s="110"/>
      <c r="I27" s="110"/>
      <c r="J27" s="110"/>
      <c r="K27" s="110"/>
      <c r="L27" s="110"/>
      <c r="M27" s="110"/>
      <c r="N27" s="110"/>
      <c r="O27" s="110"/>
      <c r="P27" s="110"/>
      <c r="Q27" s="110"/>
      <c r="R27" s="110"/>
      <c r="S27" s="110"/>
      <c r="T27" s="110"/>
      <c r="U27" s="110"/>
      <c r="V27" s="110"/>
      <c r="W27" s="110"/>
      <c r="X27" s="110"/>
      <c r="Y27" s="110"/>
      <c r="Z27" s="110"/>
      <c r="AA27" s="110"/>
    </row>
    <row r="28">
      <c r="A28" s="110"/>
      <c r="B28" s="110"/>
      <c r="C28" s="110"/>
      <c r="D28" s="110"/>
      <c r="E28" s="110"/>
      <c r="F28" s="110"/>
      <c r="G28" s="110"/>
      <c r="H28" s="110"/>
      <c r="I28" s="110"/>
      <c r="J28" s="110"/>
      <c r="K28" s="110"/>
      <c r="L28" s="110"/>
      <c r="M28" s="110"/>
      <c r="N28" s="110"/>
      <c r="O28" s="110"/>
      <c r="P28" s="110"/>
      <c r="Q28" s="110"/>
      <c r="R28" s="110"/>
      <c r="S28" s="110"/>
      <c r="T28" s="110"/>
      <c r="U28" s="110"/>
      <c r="V28" s="110"/>
      <c r="W28" s="110"/>
      <c r="X28" s="110"/>
      <c r="Y28" s="110"/>
      <c r="Z28" s="110"/>
      <c r="AA28" s="110"/>
    </row>
    <row r="29">
      <c r="A29" s="110"/>
      <c r="B29" s="110"/>
      <c r="C29" s="110"/>
      <c r="D29" s="110"/>
      <c r="E29" s="110"/>
      <c r="F29" s="110"/>
      <c r="G29" s="110"/>
      <c r="H29" s="110"/>
      <c r="I29" s="110"/>
      <c r="J29" s="110"/>
      <c r="K29" s="110"/>
      <c r="L29" s="110"/>
      <c r="M29" s="110"/>
      <c r="N29" s="110"/>
      <c r="O29" s="110"/>
      <c r="P29" s="110"/>
      <c r="Q29" s="110"/>
      <c r="R29" s="110"/>
      <c r="S29" s="110"/>
      <c r="T29" s="110"/>
      <c r="U29" s="110"/>
      <c r="V29" s="110"/>
      <c r="W29" s="110"/>
      <c r="X29" s="110"/>
      <c r="Y29" s="110"/>
      <c r="Z29" s="110"/>
      <c r="AA29" s="110"/>
    </row>
    <row r="30">
      <c r="A30" s="110"/>
      <c r="B30" s="110"/>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c r="AA30" s="110"/>
    </row>
    <row r="31">
      <c r="A31" s="110"/>
      <c r="B31" s="110"/>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c r="AA31" s="110"/>
    </row>
    <row r="32">
      <c r="A32" s="110"/>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c r="AA32" s="110"/>
    </row>
    <row r="33">
      <c r="A33" s="110"/>
      <c r="B33" s="110"/>
      <c r="C33" s="110"/>
      <c r="D33" s="110"/>
      <c r="E33" s="110"/>
      <c r="F33" s="110"/>
      <c r="G33" s="110"/>
      <c r="H33" s="110"/>
      <c r="I33" s="110"/>
      <c r="J33" s="110"/>
      <c r="K33" s="110"/>
      <c r="L33" s="110"/>
      <c r="M33" s="110"/>
      <c r="N33" s="110"/>
      <c r="O33" s="110"/>
      <c r="P33" s="110"/>
      <c r="Q33" s="110"/>
      <c r="R33" s="110"/>
      <c r="S33" s="110"/>
      <c r="T33" s="110"/>
      <c r="U33" s="110"/>
      <c r="V33" s="110"/>
      <c r="W33" s="110"/>
      <c r="X33" s="110"/>
      <c r="Y33" s="110"/>
      <c r="Z33" s="110"/>
      <c r="AA33" s="110"/>
    </row>
    <row r="34">
      <c r="A34" s="110"/>
      <c r="B34" s="110"/>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c r="AA34" s="110"/>
    </row>
    <row r="35">
      <c r="A35" s="110"/>
      <c r="B35" s="110"/>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c r="AA35" s="110"/>
    </row>
    <row r="36">
      <c r="A36" s="110"/>
      <c r="B36" s="110"/>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c r="AA36" s="110"/>
    </row>
    <row r="37">
      <c r="A37" s="110"/>
      <c r="B37" s="110"/>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c r="AA37" s="110"/>
    </row>
    <row r="38">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c r="AA38" s="110"/>
    </row>
    <row r="39">
      <c r="A39" s="110"/>
      <c r="B39" s="110"/>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c r="AA39" s="110"/>
    </row>
    <row r="40">
      <c r="A40" s="110"/>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c r="AA40" s="110"/>
    </row>
    <row r="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row>
    <row r="42">
      <c r="A42" s="110"/>
      <c r="B42" s="110"/>
      <c r="C42" s="110"/>
      <c r="D42" s="110"/>
      <c r="E42" s="110"/>
      <c r="F42" s="110"/>
      <c r="G42" s="110"/>
      <c r="H42" s="110"/>
      <c r="I42" s="110"/>
      <c r="J42" s="110"/>
      <c r="K42" s="110"/>
      <c r="L42" s="110"/>
      <c r="M42" s="110"/>
      <c r="N42" s="110"/>
      <c r="O42" s="110"/>
      <c r="P42" s="110"/>
      <c r="Q42" s="110"/>
      <c r="R42" s="110"/>
      <c r="S42" s="110"/>
      <c r="T42" s="110"/>
      <c r="U42" s="110"/>
      <c r="V42" s="110"/>
      <c r="W42" s="110"/>
      <c r="X42" s="110"/>
      <c r="Y42" s="110"/>
      <c r="Z42" s="110"/>
      <c r="AA42" s="110"/>
    </row>
    <row r="43">
      <c r="A43" s="110"/>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c r="AA43" s="110"/>
    </row>
    <row r="44">
      <c r="A44" s="110"/>
      <c r="B44" s="110"/>
      <c r="C44" s="110"/>
      <c r="D44" s="110"/>
      <c r="E44" s="110"/>
      <c r="F44" s="110"/>
      <c r="G44" s="110"/>
      <c r="H44" s="110"/>
      <c r="I44" s="110"/>
      <c r="J44" s="110"/>
      <c r="K44" s="110"/>
      <c r="L44" s="110"/>
      <c r="M44" s="110"/>
      <c r="N44" s="110"/>
      <c r="O44" s="110"/>
      <c r="P44" s="110"/>
      <c r="Q44" s="110"/>
      <c r="R44" s="110"/>
      <c r="S44" s="110"/>
      <c r="T44" s="110"/>
      <c r="U44" s="110"/>
      <c r="V44" s="110"/>
      <c r="W44" s="110"/>
      <c r="X44" s="110"/>
      <c r="Y44" s="110"/>
      <c r="Z44" s="110"/>
      <c r="AA44" s="110"/>
    </row>
    <row r="45">
      <c r="A45" s="110"/>
      <c r="B45" s="110"/>
      <c r="C45" s="110"/>
      <c r="D45" s="110"/>
      <c r="E45" s="110"/>
      <c r="F45" s="110"/>
      <c r="G45" s="110"/>
      <c r="H45" s="110"/>
      <c r="I45" s="110"/>
      <c r="J45" s="110"/>
      <c r="K45" s="110"/>
      <c r="L45" s="110"/>
      <c r="M45" s="110"/>
      <c r="N45" s="110"/>
      <c r="O45" s="110"/>
      <c r="P45" s="110"/>
      <c r="Q45" s="110"/>
      <c r="R45" s="110"/>
      <c r="S45" s="110"/>
      <c r="T45" s="110"/>
      <c r="U45" s="110"/>
      <c r="V45" s="110"/>
      <c r="W45" s="110"/>
      <c r="X45" s="110"/>
      <c r="Y45" s="110"/>
      <c r="Z45" s="110"/>
      <c r="AA45" s="110"/>
    </row>
    <row r="46">
      <c r="A46" s="110"/>
      <c r="B46" s="110"/>
      <c r="C46" s="110"/>
      <c r="D46" s="110"/>
      <c r="E46" s="110"/>
      <c r="F46" s="110"/>
      <c r="G46" s="110"/>
      <c r="H46" s="110"/>
      <c r="I46" s="110"/>
      <c r="J46" s="110"/>
      <c r="K46" s="110"/>
      <c r="L46" s="110"/>
      <c r="M46" s="110"/>
      <c r="N46" s="110"/>
      <c r="O46" s="110"/>
      <c r="P46" s="110"/>
      <c r="Q46" s="110"/>
      <c r="R46" s="110"/>
      <c r="S46" s="110"/>
      <c r="T46" s="110"/>
      <c r="U46" s="110"/>
      <c r="V46" s="110"/>
      <c r="W46" s="110"/>
      <c r="X46" s="110"/>
      <c r="Y46" s="110"/>
      <c r="Z46" s="110"/>
      <c r="AA46" s="110"/>
    </row>
    <row r="47">
      <c r="A47" s="110"/>
      <c r="B47" s="110"/>
      <c r="C47" s="110"/>
      <c r="D47" s="110"/>
      <c r="E47" s="110"/>
      <c r="F47" s="110"/>
      <c r="G47" s="110"/>
      <c r="H47" s="110"/>
      <c r="I47" s="110"/>
      <c r="J47" s="110"/>
      <c r="K47" s="110"/>
      <c r="L47" s="110"/>
      <c r="M47" s="110"/>
      <c r="N47" s="110"/>
      <c r="O47" s="110"/>
      <c r="P47" s="110"/>
      <c r="Q47" s="110"/>
      <c r="R47" s="110"/>
      <c r="S47" s="110"/>
      <c r="T47" s="110"/>
      <c r="U47" s="110"/>
      <c r="V47" s="110"/>
      <c r="W47" s="110"/>
      <c r="X47" s="110"/>
      <c r="Y47" s="110"/>
      <c r="Z47" s="110"/>
      <c r="AA47" s="110"/>
    </row>
    <row r="48">
      <c r="A48" s="110"/>
      <c r="B48" s="110"/>
      <c r="C48" s="110"/>
      <c r="D48" s="110"/>
      <c r="E48" s="110"/>
      <c r="F48" s="110"/>
      <c r="G48" s="110"/>
      <c r="H48" s="110"/>
      <c r="I48" s="110"/>
      <c r="J48" s="110"/>
      <c r="K48" s="110"/>
      <c r="L48" s="110"/>
      <c r="M48" s="110"/>
      <c r="N48" s="110"/>
      <c r="O48" s="110"/>
      <c r="P48" s="110"/>
      <c r="Q48" s="110"/>
      <c r="R48" s="110"/>
      <c r="S48" s="110"/>
      <c r="T48" s="110"/>
      <c r="U48" s="110"/>
      <c r="V48" s="110"/>
      <c r="W48" s="110"/>
      <c r="X48" s="110"/>
      <c r="Y48" s="110"/>
      <c r="Z48" s="110"/>
      <c r="AA48" s="110"/>
    </row>
    <row r="49">
      <c r="A49" s="110"/>
      <c r="B49" s="110"/>
      <c r="C49" s="110"/>
      <c r="D49" s="110"/>
      <c r="E49" s="110"/>
      <c r="F49" s="110"/>
      <c r="G49" s="110"/>
      <c r="H49" s="110"/>
      <c r="I49" s="110"/>
      <c r="J49" s="110"/>
      <c r="K49" s="110"/>
      <c r="L49" s="110"/>
      <c r="M49" s="110"/>
      <c r="N49" s="110"/>
      <c r="O49" s="110"/>
      <c r="P49" s="110"/>
      <c r="Q49" s="110"/>
      <c r="R49" s="110"/>
      <c r="S49" s="110"/>
      <c r="T49" s="110"/>
      <c r="U49" s="110"/>
      <c r="V49" s="110"/>
      <c r="W49" s="110"/>
      <c r="X49" s="110"/>
      <c r="Y49" s="110"/>
      <c r="Z49" s="110"/>
      <c r="AA49" s="110"/>
    </row>
    <row r="50">
      <c r="A50" s="110"/>
      <c r="B50" s="110"/>
      <c r="C50" s="110"/>
      <c r="D50" s="110"/>
      <c r="E50" s="110"/>
      <c r="F50" s="110"/>
      <c r="G50" s="110"/>
      <c r="H50" s="110"/>
      <c r="I50" s="110"/>
      <c r="J50" s="110"/>
      <c r="K50" s="110"/>
      <c r="L50" s="110"/>
      <c r="M50" s="110"/>
      <c r="N50" s="110"/>
      <c r="O50" s="110"/>
      <c r="P50" s="110"/>
      <c r="Q50" s="110"/>
      <c r="R50" s="110"/>
      <c r="S50" s="110"/>
      <c r="T50" s="110"/>
      <c r="U50" s="110"/>
      <c r="V50" s="110"/>
      <c r="W50" s="110"/>
      <c r="X50" s="110"/>
      <c r="Y50" s="110"/>
      <c r="Z50" s="110"/>
      <c r="AA50" s="110"/>
    </row>
    <row r="51">
      <c r="A51" s="110"/>
      <c r="B51" s="110"/>
      <c r="C51" s="110"/>
      <c r="D51" s="110"/>
      <c r="E51" s="110"/>
      <c r="F51" s="110"/>
      <c r="G51" s="110"/>
      <c r="H51" s="110"/>
      <c r="I51" s="110"/>
      <c r="J51" s="110"/>
      <c r="K51" s="110"/>
      <c r="L51" s="110"/>
      <c r="M51" s="110"/>
      <c r="N51" s="110"/>
      <c r="O51" s="110"/>
      <c r="P51" s="110"/>
      <c r="Q51" s="110"/>
      <c r="R51" s="110"/>
      <c r="S51" s="110"/>
      <c r="T51" s="110"/>
      <c r="U51" s="110"/>
      <c r="V51" s="110"/>
      <c r="W51" s="110"/>
      <c r="X51" s="110"/>
      <c r="Y51" s="110"/>
      <c r="Z51" s="110"/>
      <c r="AA51" s="110"/>
    </row>
    <row r="52">
      <c r="A52" s="110"/>
      <c r="B52" s="110"/>
      <c r="C52" s="110"/>
      <c r="D52" s="110"/>
      <c r="E52" s="110"/>
      <c r="F52" s="110"/>
      <c r="G52" s="110"/>
      <c r="H52" s="110"/>
      <c r="I52" s="110"/>
      <c r="J52" s="110"/>
      <c r="K52" s="110"/>
      <c r="L52" s="110"/>
      <c r="M52" s="110"/>
      <c r="N52" s="110"/>
      <c r="O52" s="110"/>
      <c r="P52" s="110"/>
      <c r="Q52" s="110"/>
      <c r="R52" s="110"/>
      <c r="S52" s="110"/>
      <c r="T52" s="110"/>
      <c r="U52" s="110"/>
      <c r="V52" s="110"/>
      <c r="W52" s="110"/>
      <c r="X52" s="110"/>
      <c r="Y52" s="110"/>
      <c r="Z52" s="110"/>
      <c r="AA52" s="110"/>
    </row>
    <row r="53">
      <c r="A53" s="110"/>
      <c r="B53" s="110"/>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c r="AA53" s="110"/>
    </row>
    <row r="54">
      <c r="A54" s="110"/>
      <c r="B54" s="110"/>
      <c r="C54" s="110"/>
      <c r="D54" s="110"/>
      <c r="E54" s="110"/>
      <c r="F54" s="110"/>
      <c r="G54" s="110"/>
      <c r="H54" s="110"/>
      <c r="I54" s="110"/>
      <c r="J54" s="110"/>
      <c r="K54" s="110"/>
      <c r="L54" s="110"/>
      <c r="M54" s="110"/>
      <c r="N54" s="110"/>
      <c r="O54" s="110"/>
      <c r="P54" s="110"/>
      <c r="Q54" s="110"/>
      <c r="R54" s="110"/>
      <c r="S54" s="110"/>
      <c r="T54" s="110"/>
      <c r="U54" s="110"/>
      <c r="V54" s="110"/>
      <c r="W54" s="110"/>
      <c r="X54" s="110"/>
      <c r="Y54" s="110"/>
      <c r="Z54" s="110"/>
      <c r="AA54" s="110"/>
    </row>
    <row r="55">
      <c r="A55" s="110"/>
      <c r="B55" s="110"/>
      <c r="C55" s="110"/>
      <c r="D55" s="110"/>
      <c r="E55" s="110"/>
      <c r="F55" s="110"/>
      <c r="G55" s="110"/>
      <c r="H55" s="110"/>
      <c r="I55" s="110"/>
      <c r="J55" s="110"/>
      <c r="K55" s="110"/>
      <c r="L55" s="110"/>
      <c r="M55" s="110"/>
      <c r="N55" s="110"/>
      <c r="O55" s="110"/>
      <c r="P55" s="110"/>
      <c r="Q55" s="110"/>
      <c r="R55" s="110"/>
      <c r="S55" s="110"/>
      <c r="T55" s="110"/>
      <c r="U55" s="110"/>
      <c r="V55" s="110"/>
      <c r="W55" s="110"/>
      <c r="X55" s="110"/>
      <c r="Y55" s="110"/>
      <c r="Z55" s="110"/>
      <c r="AA55" s="110"/>
    </row>
    <row r="56">
      <c r="A56" s="110"/>
      <c r="B56" s="110"/>
      <c r="C56" s="110"/>
      <c r="D56" s="110"/>
      <c r="E56" s="110"/>
      <c r="F56" s="110"/>
      <c r="G56" s="110"/>
      <c r="H56" s="110"/>
      <c r="I56" s="110"/>
      <c r="J56" s="110"/>
      <c r="K56" s="110"/>
      <c r="L56" s="110"/>
      <c r="M56" s="110"/>
      <c r="N56" s="110"/>
      <c r="O56" s="110"/>
      <c r="P56" s="110"/>
      <c r="Q56" s="110"/>
      <c r="R56" s="110"/>
      <c r="S56" s="110"/>
      <c r="T56" s="110"/>
      <c r="U56" s="110"/>
      <c r="V56" s="110"/>
      <c r="W56" s="110"/>
      <c r="X56" s="110"/>
      <c r="Y56" s="110"/>
      <c r="Z56" s="110"/>
      <c r="AA56" s="110"/>
    </row>
    <row r="57">
      <c r="A57" s="110"/>
      <c r="B57" s="110"/>
      <c r="C57" s="110"/>
      <c r="D57" s="110"/>
      <c r="E57" s="110"/>
      <c r="F57" s="110"/>
      <c r="G57" s="110"/>
      <c r="H57" s="110"/>
      <c r="I57" s="110"/>
      <c r="J57" s="110"/>
      <c r="K57" s="110"/>
      <c r="L57" s="110"/>
      <c r="M57" s="110"/>
      <c r="N57" s="110"/>
      <c r="O57" s="110"/>
      <c r="P57" s="110"/>
      <c r="Q57" s="110"/>
      <c r="R57" s="110"/>
      <c r="S57" s="110"/>
      <c r="T57" s="110"/>
      <c r="U57" s="110"/>
      <c r="V57" s="110"/>
      <c r="W57" s="110"/>
      <c r="X57" s="110"/>
      <c r="Y57" s="110"/>
      <c r="Z57" s="110"/>
      <c r="AA57" s="110"/>
    </row>
    <row r="58">
      <c r="A58" s="110"/>
      <c r="B58" s="110"/>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c r="AA58" s="110"/>
    </row>
    <row r="59">
      <c r="A59" s="110"/>
      <c r="B59" s="110"/>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c r="AA59" s="110"/>
    </row>
    <row r="60">
      <c r="A60" s="110"/>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c r="AA60" s="110"/>
    </row>
    <row r="61">
      <c r="A61" s="110"/>
      <c r="B61" s="110"/>
      <c r="C61" s="110"/>
      <c r="D61" s="110"/>
      <c r="E61" s="110"/>
      <c r="F61" s="110"/>
      <c r="G61" s="110"/>
      <c r="H61" s="110"/>
      <c r="I61" s="110"/>
      <c r="J61" s="110"/>
      <c r="K61" s="110"/>
      <c r="L61" s="110"/>
      <c r="M61" s="110"/>
      <c r="N61" s="110"/>
      <c r="O61" s="110"/>
      <c r="P61" s="110"/>
      <c r="Q61" s="110"/>
      <c r="R61" s="110"/>
      <c r="S61" s="110"/>
      <c r="T61" s="110"/>
      <c r="U61" s="110"/>
      <c r="V61" s="110"/>
      <c r="W61" s="110"/>
      <c r="X61" s="110"/>
      <c r="Y61" s="110"/>
      <c r="Z61" s="110"/>
      <c r="AA61" s="110"/>
    </row>
    <row r="62">
      <c r="A62" s="110"/>
      <c r="B62" s="110"/>
      <c r="C62" s="110"/>
      <c r="D62" s="110"/>
      <c r="E62" s="110"/>
      <c r="F62" s="110"/>
      <c r="G62" s="110"/>
      <c r="H62" s="110"/>
      <c r="I62" s="110"/>
      <c r="J62" s="110"/>
      <c r="K62" s="110"/>
      <c r="L62" s="110"/>
      <c r="M62" s="110"/>
      <c r="N62" s="110"/>
      <c r="O62" s="110"/>
      <c r="P62" s="110"/>
      <c r="Q62" s="110"/>
      <c r="R62" s="110"/>
      <c r="S62" s="110"/>
      <c r="T62" s="110"/>
      <c r="U62" s="110"/>
      <c r="V62" s="110"/>
      <c r="W62" s="110"/>
      <c r="X62" s="110"/>
      <c r="Y62" s="110"/>
      <c r="Z62" s="110"/>
      <c r="AA62" s="110"/>
    </row>
    <row r="63">
      <c r="A63" s="110"/>
      <c r="B63" s="110"/>
      <c r="C63" s="110"/>
      <c r="D63" s="110"/>
      <c r="E63" s="110"/>
      <c r="F63" s="110"/>
      <c r="G63" s="110"/>
      <c r="H63" s="110"/>
      <c r="I63" s="110"/>
      <c r="J63" s="110"/>
      <c r="K63" s="110"/>
      <c r="L63" s="110"/>
      <c r="M63" s="110"/>
      <c r="N63" s="110"/>
      <c r="O63" s="110"/>
      <c r="P63" s="110"/>
      <c r="Q63" s="110"/>
      <c r="R63" s="110"/>
      <c r="S63" s="110"/>
      <c r="T63" s="110"/>
      <c r="U63" s="110"/>
      <c r="V63" s="110"/>
      <c r="W63" s="110"/>
      <c r="X63" s="110"/>
      <c r="Y63" s="110"/>
      <c r="Z63" s="110"/>
      <c r="AA63" s="110"/>
    </row>
    <row r="64">
      <c r="A64" s="110"/>
      <c r="B64" s="110"/>
      <c r="C64" s="110"/>
      <c r="D64" s="110"/>
      <c r="E64" s="110"/>
      <c r="F64" s="110"/>
      <c r="G64" s="110"/>
      <c r="H64" s="110"/>
      <c r="I64" s="110"/>
      <c r="J64" s="110"/>
      <c r="K64" s="110"/>
      <c r="L64" s="110"/>
      <c r="M64" s="110"/>
      <c r="N64" s="110"/>
      <c r="O64" s="110"/>
      <c r="P64" s="110"/>
      <c r="Q64" s="110"/>
      <c r="R64" s="110"/>
      <c r="S64" s="110"/>
      <c r="T64" s="110"/>
      <c r="U64" s="110"/>
      <c r="V64" s="110"/>
      <c r="W64" s="110"/>
      <c r="X64" s="110"/>
      <c r="Y64" s="110"/>
      <c r="Z64" s="110"/>
      <c r="AA64" s="110"/>
    </row>
    <row r="65">
      <c r="A65" s="110"/>
      <c r="B65" s="110"/>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c r="AA65" s="110"/>
    </row>
    <row r="66">
      <c r="A66" s="110"/>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row>
    <row r="67">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row>
    <row r="68">
      <c r="A68" s="110"/>
      <c r="B68" s="110"/>
      <c r="C68" s="110"/>
      <c r="D68" s="110"/>
      <c r="E68" s="110"/>
      <c r="F68" s="110"/>
      <c r="G68" s="110"/>
      <c r="H68" s="110"/>
      <c r="I68" s="110"/>
      <c r="J68" s="110"/>
      <c r="K68" s="110"/>
      <c r="L68" s="110"/>
      <c r="M68" s="110"/>
      <c r="N68" s="110"/>
      <c r="O68" s="110"/>
      <c r="P68" s="110"/>
      <c r="Q68" s="110"/>
      <c r="R68" s="110"/>
      <c r="S68" s="110"/>
      <c r="T68" s="110"/>
      <c r="U68" s="110"/>
      <c r="V68" s="110"/>
      <c r="W68" s="110"/>
      <c r="X68" s="110"/>
      <c r="Y68" s="110"/>
      <c r="Z68" s="110"/>
      <c r="AA68" s="110"/>
    </row>
    <row r="69">
      <c r="A69" s="110"/>
      <c r="B69" s="110"/>
      <c r="C69" s="110"/>
      <c r="D69" s="110"/>
      <c r="E69" s="110"/>
      <c r="F69" s="110"/>
      <c r="G69" s="110"/>
      <c r="H69" s="110"/>
      <c r="I69" s="110"/>
      <c r="J69" s="110"/>
      <c r="K69" s="110"/>
      <c r="L69" s="110"/>
      <c r="M69" s="110"/>
      <c r="N69" s="110"/>
      <c r="O69" s="110"/>
      <c r="P69" s="110"/>
      <c r="Q69" s="110"/>
      <c r="R69" s="110"/>
      <c r="S69" s="110"/>
      <c r="T69" s="110"/>
      <c r="U69" s="110"/>
      <c r="V69" s="110"/>
      <c r="W69" s="110"/>
      <c r="X69" s="110"/>
      <c r="Y69" s="110"/>
      <c r="Z69" s="110"/>
      <c r="AA69" s="110"/>
    </row>
    <row r="70">
      <c r="A70" s="110"/>
      <c r="B70" s="110"/>
      <c r="C70" s="110"/>
      <c r="D70" s="110"/>
      <c r="E70" s="110"/>
      <c r="F70" s="110"/>
      <c r="G70" s="110"/>
      <c r="H70" s="110"/>
      <c r="I70" s="110"/>
      <c r="J70" s="110"/>
      <c r="K70" s="110"/>
      <c r="L70" s="110"/>
      <c r="M70" s="110"/>
      <c r="N70" s="110"/>
      <c r="O70" s="110"/>
      <c r="P70" s="110"/>
      <c r="Q70" s="110"/>
      <c r="R70" s="110"/>
      <c r="S70" s="110"/>
      <c r="T70" s="110"/>
      <c r="U70" s="110"/>
      <c r="V70" s="110"/>
      <c r="W70" s="110"/>
      <c r="X70" s="110"/>
      <c r="Y70" s="110"/>
      <c r="Z70" s="110"/>
      <c r="AA70" s="110"/>
    </row>
    <row r="71">
      <c r="A71" s="110"/>
      <c r="B71" s="110"/>
      <c r="C71" s="110"/>
      <c r="D71" s="110"/>
      <c r="E71" s="110"/>
      <c r="F71" s="110"/>
      <c r="G71" s="110"/>
      <c r="H71" s="110"/>
      <c r="I71" s="110"/>
      <c r="J71" s="110"/>
      <c r="K71" s="110"/>
      <c r="L71" s="110"/>
      <c r="M71" s="110"/>
      <c r="N71" s="110"/>
      <c r="O71" s="110"/>
      <c r="P71" s="110"/>
      <c r="Q71" s="110"/>
      <c r="R71" s="110"/>
      <c r="S71" s="110"/>
      <c r="T71" s="110"/>
      <c r="U71" s="110"/>
      <c r="V71" s="110"/>
      <c r="W71" s="110"/>
      <c r="X71" s="110"/>
      <c r="Y71" s="110"/>
      <c r="Z71" s="110"/>
      <c r="AA71" s="110"/>
    </row>
    <row r="72">
      <c r="A72" s="110"/>
      <c r="B72" s="110"/>
      <c r="C72" s="110"/>
      <c r="D72" s="110"/>
      <c r="E72" s="110"/>
      <c r="F72" s="110"/>
      <c r="G72" s="110"/>
      <c r="H72" s="110"/>
      <c r="I72" s="110"/>
      <c r="J72" s="110"/>
      <c r="K72" s="110"/>
      <c r="L72" s="110"/>
      <c r="M72" s="110"/>
      <c r="N72" s="110"/>
      <c r="O72" s="110"/>
      <c r="P72" s="110"/>
      <c r="Q72" s="110"/>
      <c r="R72" s="110"/>
      <c r="S72" s="110"/>
      <c r="T72" s="110"/>
      <c r="U72" s="110"/>
      <c r="V72" s="110"/>
      <c r="W72" s="110"/>
      <c r="X72" s="110"/>
      <c r="Y72" s="110"/>
      <c r="Z72" s="110"/>
      <c r="AA72" s="110"/>
    </row>
    <row r="73">
      <c r="A73" s="110"/>
      <c r="B73" s="110"/>
      <c r="C73" s="110"/>
      <c r="D73" s="110"/>
      <c r="E73" s="110"/>
      <c r="F73" s="110"/>
      <c r="G73" s="110"/>
      <c r="H73" s="110"/>
      <c r="I73" s="110"/>
      <c r="J73" s="110"/>
      <c r="K73" s="110"/>
      <c r="L73" s="110"/>
      <c r="M73" s="110"/>
      <c r="N73" s="110"/>
      <c r="O73" s="110"/>
      <c r="P73" s="110"/>
      <c r="Q73" s="110"/>
      <c r="R73" s="110"/>
      <c r="S73" s="110"/>
      <c r="T73" s="110"/>
      <c r="U73" s="110"/>
      <c r="V73" s="110"/>
      <c r="W73" s="110"/>
      <c r="X73" s="110"/>
      <c r="Y73" s="110"/>
      <c r="Z73" s="110"/>
      <c r="AA73" s="110"/>
    </row>
    <row r="74">
      <c r="A74" s="110"/>
      <c r="B74" s="110"/>
      <c r="C74" s="110"/>
      <c r="D74" s="110"/>
      <c r="E74" s="110"/>
      <c r="F74" s="110"/>
      <c r="G74" s="110"/>
      <c r="H74" s="110"/>
      <c r="I74" s="110"/>
      <c r="J74" s="110"/>
      <c r="K74" s="110"/>
      <c r="L74" s="110"/>
      <c r="M74" s="110"/>
      <c r="N74" s="110"/>
      <c r="O74" s="110"/>
      <c r="P74" s="110"/>
      <c r="Q74" s="110"/>
      <c r="R74" s="110"/>
      <c r="S74" s="110"/>
      <c r="T74" s="110"/>
      <c r="U74" s="110"/>
      <c r="V74" s="110"/>
      <c r="W74" s="110"/>
      <c r="X74" s="110"/>
      <c r="Y74" s="110"/>
      <c r="Z74" s="110"/>
      <c r="AA74" s="110"/>
    </row>
    <row r="75">
      <c r="A75" s="110"/>
      <c r="B75" s="110"/>
      <c r="C75" s="110"/>
      <c r="D75" s="110"/>
      <c r="E75" s="110"/>
      <c r="F75" s="110"/>
      <c r="G75" s="110"/>
      <c r="H75" s="110"/>
      <c r="I75" s="110"/>
      <c r="J75" s="110"/>
      <c r="K75" s="110"/>
      <c r="L75" s="110"/>
      <c r="M75" s="110"/>
      <c r="N75" s="110"/>
      <c r="O75" s="110"/>
      <c r="P75" s="110"/>
      <c r="Q75" s="110"/>
      <c r="R75" s="110"/>
      <c r="S75" s="110"/>
      <c r="T75" s="110"/>
      <c r="U75" s="110"/>
      <c r="V75" s="110"/>
      <c r="W75" s="110"/>
      <c r="X75" s="110"/>
      <c r="Y75" s="110"/>
      <c r="Z75" s="110"/>
      <c r="AA75" s="110"/>
    </row>
    <row r="76">
      <c r="A76" s="110"/>
      <c r="B76" s="110"/>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row>
    <row r="77">
      <c r="A77" s="110"/>
      <c r="B77" s="110"/>
      <c r="C77" s="110"/>
      <c r="D77" s="110"/>
      <c r="E77" s="110"/>
      <c r="F77" s="110"/>
      <c r="G77" s="110"/>
      <c r="H77" s="110"/>
      <c r="I77" s="110"/>
      <c r="J77" s="110"/>
      <c r="K77" s="110"/>
      <c r="L77" s="110"/>
      <c r="M77" s="110"/>
      <c r="N77" s="110"/>
      <c r="O77" s="110"/>
      <c r="P77" s="110"/>
      <c r="Q77" s="110"/>
      <c r="R77" s="110"/>
      <c r="S77" s="110"/>
      <c r="T77" s="110"/>
      <c r="U77" s="110"/>
      <c r="V77" s="110"/>
      <c r="W77" s="110"/>
      <c r="X77" s="110"/>
      <c r="Y77" s="110"/>
      <c r="Z77" s="110"/>
      <c r="AA77" s="110"/>
    </row>
    <row r="78">
      <c r="A78" s="110"/>
      <c r="B78" s="110"/>
      <c r="C78" s="110"/>
      <c r="D78" s="110"/>
      <c r="E78" s="110"/>
      <c r="F78" s="110"/>
      <c r="G78" s="110"/>
      <c r="H78" s="110"/>
      <c r="I78" s="110"/>
      <c r="J78" s="110"/>
      <c r="K78" s="110"/>
      <c r="L78" s="110"/>
      <c r="M78" s="110"/>
      <c r="N78" s="110"/>
      <c r="O78" s="110"/>
      <c r="P78" s="110"/>
      <c r="Q78" s="110"/>
      <c r="R78" s="110"/>
      <c r="S78" s="110"/>
      <c r="T78" s="110"/>
      <c r="U78" s="110"/>
      <c r="V78" s="110"/>
      <c r="W78" s="110"/>
      <c r="X78" s="110"/>
      <c r="Y78" s="110"/>
      <c r="Z78" s="110"/>
      <c r="AA78" s="110"/>
    </row>
    <row r="79">
      <c r="A79" s="110"/>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row>
    <row r="80">
      <c r="A80" s="110"/>
      <c r="B80" s="110"/>
      <c r="C80" s="110"/>
      <c r="D80" s="110"/>
      <c r="E80" s="110"/>
      <c r="F80" s="110"/>
      <c r="G80" s="110"/>
      <c r="H80" s="110"/>
      <c r="I80" s="110"/>
      <c r="J80" s="110"/>
      <c r="K80" s="110"/>
      <c r="L80" s="110"/>
      <c r="M80" s="110"/>
      <c r="N80" s="110"/>
      <c r="O80" s="110"/>
      <c r="P80" s="110"/>
      <c r="Q80" s="110"/>
      <c r="R80" s="110"/>
      <c r="S80" s="110"/>
      <c r="T80" s="110"/>
      <c r="U80" s="110"/>
      <c r="V80" s="110"/>
      <c r="W80" s="110"/>
      <c r="X80" s="110"/>
      <c r="Y80" s="110"/>
      <c r="Z80" s="110"/>
      <c r="AA80" s="110"/>
    </row>
    <row r="81">
      <c r="A81" s="110"/>
      <c r="B81" s="110"/>
      <c r="C81" s="110"/>
      <c r="D81" s="110"/>
      <c r="E81" s="110"/>
      <c r="F81" s="110"/>
      <c r="G81" s="110"/>
      <c r="H81" s="110"/>
      <c r="I81" s="110"/>
      <c r="J81" s="110"/>
      <c r="K81" s="110"/>
      <c r="L81" s="110"/>
      <c r="M81" s="110"/>
      <c r="N81" s="110"/>
      <c r="O81" s="110"/>
      <c r="P81" s="110"/>
      <c r="Q81" s="110"/>
      <c r="R81" s="110"/>
      <c r="S81" s="110"/>
      <c r="T81" s="110"/>
      <c r="U81" s="110"/>
      <c r="V81" s="110"/>
      <c r="W81" s="110"/>
      <c r="X81" s="110"/>
      <c r="Y81" s="110"/>
      <c r="Z81" s="110"/>
      <c r="AA81" s="110"/>
    </row>
    <row r="82">
      <c r="A82" s="110"/>
      <c r="B82" s="110"/>
      <c r="C82" s="110"/>
      <c r="D82" s="110"/>
      <c r="E82" s="110"/>
      <c r="F82" s="110"/>
      <c r="G82" s="110"/>
      <c r="H82" s="110"/>
      <c r="I82" s="110"/>
      <c r="J82" s="110"/>
      <c r="K82" s="110"/>
      <c r="L82" s="110"/>
      <c r="M82" s="110"/>
      <c r="N82" s="110"/>
      <c r="O82" s="110"/>
      <c r="P82" s="110"/>
      <c r="Q82" s="110"/>
      <c r="R82" s="110"/>
      <c r="S82" s="110"/>
      <c r="T82" s="110"/>
      <c r="U82" s="110"/>
      <c r="V82" s="110"/>
      <c r="W82" s="110"/>
      <c r="X82" s="110"/>
      <c r="Y82" s="110"/>
      <c r="Z82" s="110"/>
      <c r="AA82" s="110"/>
    </row>
    <row r="83">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c r="AA83" s="110"/>
    </row>
    <row r="84">
      <c r="A84" s="110"/>
      <c r="B84" s="110"/>
      <c r="C84" s="110"/>
      <c r="D84" s="110"/>
      <c r="E84" s="110"/>
      <c r="F84" s="110"/>
      <c r="G84" s="110"/>
      <c r="H84" s="110"/>
      <c r="I84" s="110"/>
      <c r="J84" s="110"/>
      <c r="K84" s="110"/>
      <c r="L84" s="110"/>
      <c r="M84" s="110"/>
      <c r="N84" s="110"/>
      <c r="O84" s="110"/>
      <c r="P84" s="110"/>
      <c r="Q84" s="110"/>
      <c r="R84" s="110"/>
      <c r="S84" s="110"/>
      <c r="T84" s="110"/>
      <c r="U84" s="110"/>
      <c r="V84" s="110"/>
      <c r="W84" s="110"/>
      <c r="X84" s="110"/>
      <c r="Y84" s="110"/>
      <c r="Z84" s="110"/>
      <c r="AA84" s="110"/>
    </row>
    <row r="85">
      <c r="A85" s="110"/>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row>
    <row r="86">
      <c r="A86" s="110"/>
      <c r="B86" s="110"/>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row>
    <row r="87">
      <c r="A87" s="110"/>
      <c r="B87" s="110"/>
      <c r="C87" s="110"/>
      <c r="D87" s="110"/>
      <c r="E87" s="110"/>
      <c r="F87" s="110"/>
      <c r="G87" s="110"/>
      <c r="H87" s="110"/>
      <c r="I87" s="110"/>
      <c r="J87" s="110"/>
      <c r="K87" s="110"/>
      <c r="L87" s="110"/>
      <c r="M87" s="110"/>
      <c r="N87" s="110"/>
      <c r="O87" s="110"/>
      <c r="P87" s="110"/>
      <c r="Q87" s="110"/>
      <c r="R87" s="110"/>
      <c r="S87" s="110"/>
      <c r="T87" s="110"/>
      <c r="U87" s="110"/>
      <c r="V87" s="110"/>
      <c r="W87" s="110"/>
      <c r="X87" s="110"/>
      <c r="Y87" s="110"/>
      <c r="Z87" s="110"/>
      <c r="AA87" s="110"/>
    </row>
    <row r="88">
      <c r="A88" s="110"/>
      <c r="B88" s="110"/>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row>
    <row r="89">
      <c r="A89" s="110"/>
      <c r="B89" s="110"/>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c r="AA89" s="110"/>
    </row>
    <row r="90">
      <c r="A90" s="110"/>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c r="AA90" s="110"/>
    </row>
    <row r="9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row>
    <row r="92">
      <c r="A92" s="110"/>
      <c r="B92" s="110"/>
      <c r="C92" s="110"/>
      <c r="D92" s="110"/>
      <c r="E92" s="110"/>
      <c r="F92" s="110"/>
      <c r="G92" s="110"/>
      <c r="H92" s="110"/>
      <c r="I92" s="110"/>
      <c r="J92" s="110"/>
      <c r="K92" s="110"/>
      <c r="L92" s="110"/>
      <c r="M92" s="110"/>
      <c r="N92" s="110"/>
      <c r="O92" s="110"/>
      <c r="P92" s="110"/>
      <c r="Q92" s="110"/>
      <c r="R92" s="110"/>
      <c r="S92" s="110"/>
      <c r="T92" s="110"/>
      <c r="U92" s="110"/>
      <c r="V92" s="110"/>
      <c r="W92" s="110"/>
      <c r="X92" s="110"/>
      <c r="Y92" s="110"/>
      <c r="Z92" s="110"/>
      <c r="AA92" s="110"/>
    </row>
    <row r="93">
      <c r="A93" s="110"/>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c r="AA93" s="110"/>
    </row>
    <row r="94">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row>
    <row r="95">
      <c r="A95" s="110"/>
      <c r="B95" s="110"/>
      <c r="C95" s="110"/>
      <c r="D95" s="110"/>
      <c r="E95" s="110"/>
      <c r="F95" s="110"/>
      <c r="G95" s="110"/>
      <c r="H95" s="110"/>
      <c r="I95" s="110"/>
      <c r="J95" s="110"/>
      <c r="K95" s="110"/>
      <c r="L95" s="110"/>
      <c r="M95" s="110"/>
      <c r="N95" s="110"/>
      <c r="O95" s="110"/>
      <c r="P95" s="110"/>
      <c r="Q95" s="110"/>
      <c r="R95" s="110"/>
      <c r="S95" s="110"/>
      <c r="T95" s="110"/>
      <c r="U95" s="110"/>
      <c r="V95" s="110"/>
      <c r="W95" s="110"/>
      <c r="X95" s="110"/>
      <c r="Y95" s="110"/>
      <c r="Z95" s="110"/>
      <c r="AA95" s="110"/>
    </row>
    <row r="96">
      <c r="A96" s="110"/>
      <c r="B96" s="110"/>
      <c r="C96" s="110"/>
      <c r="D96" s="110"/>
      <c r="E96" s="110"/>
      <c r="F96" s="110"/>
      <c r="G96" s="110"/>
      <c r="H96" s="110"/>
      <c r="I96" s="110"/>
      <c r="J96" s="110"/>
      <c r="K96" s="110"/>
      <c r="L96" s="110"/>
      <c r="M96" s="110"/>
      <c r="N96" s="110"/>
      <c r="O96" s="110"/>
      <c r="P96" s="110"/>
      <c r="Q96" s="110"/>
      <c r="R96" s="110"/>
      <c r="S96" s="110"/>
      <c r="T96" s="110"/>
      <c r="U96" s="110"/>
      <c r="V96" s="110"/>
      <c r="W96" s="110"/>
      <c r="X96" s="110"/>
      <c r="Y96" s="110"/>
      <c r="Z96" s="110"/>
      <c r="AA96" s="110"/>
    </row>
    <row r="97">
      <c r="A97" s="110"/>
      <c r="B97" s="110"/>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c r="AA97" s="110"/>
    </row>
    <row r="98">
      <c r="A98" s="110"/>
      <c r="B98" s="110"/>
      <c r="C98" s="110"/>
      <c r="D98" s="110"/>
      <c r="E98" s="110"/>
      <c r="F98" s="110"/>
      <c r="G98" s="110"/>
      <c r="H98" s="110"/>
      <c r="I98" s="110"/>
      <c r="J98" s="110"/>
      <c r="K98" s="110"/>
      <c r="L98" s="110"/>
      <c r="M98" s="110"/>
      <c r="N98" s="110"/>
      <c r="O98" s="110"/>
      <c r="P98" s="110"/>
      <c r="Q98" s="110"/>
      <c r="R98" s="110"/>
      <c r="S98" s="110"/>
      <c r="T98" s="110"/>
      <c r="U98" s="110"/>
      <c r="V98" s="110"/>
      <c r="W98" s="110"/>
      <c r="X98" s="110"/>
      <c r="Y98" s="110"/>
      <c r="Z98" s="110"/>
      <c r="AA98" s="110"/>
    </row>
    <row r="99">
      <c r="A99" s="110"/>
      <c r="B99" s="110"/>
      <c r="C99" s="110"/>
      <c r="D99" s="110"/>
      <c r="E99" s="110"/>
      <c r="F99" s="110"/>
      <c r="G99" s="110"/>
      <c r="H99" s="110"/>
      <c r="I99" s="110"/>
      <c r="J99" s="110"/>
      <c r="K99" s="110"/>
      <c r="L99" s="110"/>
      <c r="M99" s="110"/>
      <c r="N99" s="110"/>
      <c r="O99" s="110"/>
      <c r="P99" s="110"/>
      <c r="Q99" s="110"/>
      <c r="R99" s="110"/>
      <c r="S99" s="110"/>
      <c r="T99" s="110"/>
      <c r="U99" s="110"/>
      <c r="V99" s="110"/>
      <c r="W99" s="110"/>
      <c r="X99" s="110"/>
      <c r="Y99" s="110"/>
      <c r="Z99" s="110"/>
      <c r="AA99" s="110"/>
    </row>
    <row r="100">
      <c r="A100" s="110"/>
      <c r="B100" s="110"/>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row>
    <row r="101">
      <c r="A101" s="110"/>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c r="AA101" s="110"/>
    </row>
    <row r="102">
      <c r="A102" s="110"/>
      <c r="B102" s="110"/>
      <c r="C102" s="110"/>
      <c r="D102" s="110"/>
      <c r="E102" s="110"/>
      <c r="F102" s="110"/>
      <c r="G102" s="110"/>
      <c r="H102" s="110"/>
      <c r="I102" s="110"/>
      <c r="J102" s="110"/>
      <c r="K102" s="110"/>
      <c r="L102" s="110"/>
      <c r="M102" s="110"/>
      <c r="N102" s="110"/>
      <c r="O102" s="110"/>
      <c r="P102" s="110"/>
      <c r="Q102" s="110"/>
      <c r="R102" s="110"/>
      <c r="S102" s="110"/>
      <c r="T102" s="110"/>
      <c r="U102" s="110"/>
      <c r="V102" s="110"/>
      <c r="W102" s="110"/>
      <c r="X102" s="110"/>
      <c r="Y102" s="110"/>
      <c r="Z102" s="110"/>
      <c r="AA102" s="110"/>
    </row>
    <row r="103">
      <c r="A103" s="110"/>
      <c r="B103" s="110"/>
      <c r="C103" s="110"/>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c r="AA103" s="110"/>
    </row>
    <row r="104">
      <c r="A104" s="110"/>
      <c r="B104" s="110"/>
      <c r="C104" s="110"/>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c r="AA104" s="110"/>
    </row>
    <row r="105">
      <c r="A105" s="110"/>
      <c r="B105" s="110"/>
      <c r="C105" s="110"/>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c r="AA105" s="110"/>
    </row>
    <row r="106">
      <c r="A106" s="110"/>
      <c r="B106" s="110"/>
      <c r="C106" s="110"/>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c r="AA106" s="110"/>
    </row>
    <row r="107">
      <c r="A107" s="110"/>
      <c r="B107" s="110"/>
      <c r="C107" s="110"/>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c r="AA107" s="110"/>
    </row>
    <row r="108">
      <c r="A108" s="110"/>
      <c r="B108" s="110"/>
      <c r="C108" s="110"/>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c r="AA108" s="110"/>
    </row>
    <row r="109">
      <c r="A109" s="110"/>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c r="AA109" s="110"/>
    </row>
    <row r="110">
      <c r="A110" s="110"/>
      <c r="B110" s="110"/>
      <c r="C110" s="110"/>
      <c r="D110" s="110"/>
      <c r="E110" s="110"/>
      <c r="F110" s="110"/>
      <c r="G110" s="110"/>
      <c r="H110" s="110"/>
      <c r="I110" s="110"/>
      <c r="J110" s="110"/>
      <c r="K110" s="110"/>
      <c r="L110" s="110"/>
      <c r="M110" s="110"/>
      <c r="N110" s="110"/>
      <c r="O110" s="110"/>
      <c r="P110" s="110"/>
      <c r="Q110" s="110"/>
      <c r="R110" s="110"/>
      <c r="S110" s="110"/>
      <c r="T110" s="110"/>
      <c r="U110" s="110"/>
      <c r="V110" s="110"/>
      <c r="W110" s="110"/>
      <c r="X110" s="110"/>
      <c r="Y110" s="110"/>
      <c r="Z110" s="110"/>
      <c r="AA110" s="110"/>
    </row>
    <row r="111">
      <c r="A111" s="110"/>
      <c r="B111" s="110"/>
      <c r="C111" s="110"/>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c r="AA111" s="110"/>
    </row>
    <row r="112">
      <c r="A112" s="110"/>
      <c r="B112" s="110"/>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c r="AA112" s="110"/>
    </row>
    <row r="113">
      <c r="A113" s="110"/>
      <c r="B113" s="110"/>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c r="AA113" s="110"/>
    </row>
    <row r="114">
      <c r="A114" s="110"/>
      <c r="B114" s="110"/>
      <c r="C114" s="110"/>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c r="AA114" s="110"/>
    </row>
    <row r="115">
      <c r="A115" s="110"/>
      <c r="B115" s="110"/>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c r="AA115" s="110"/>
    </row>
    <row r="116">
      <c r="A116" s="110"/>
      <c r="B116" s="110"/>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c r="AA116" s="110"/>
    </row>
    <row r="117">
      <c r="A117" s="110"/>
      <c r="B117" s="110"/>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c r="AA117" s="110"/>
    </row>
    <row r="118">
      <c r="A118" s="110"/>
      <c r="B118" s="110"/>
      <c r="C118" s="110"/>
      <c r="D118" s="110"/>
      <c r="E118" s="110"/>
      <c r="F118" s="110"/>
      <c r="G118" s="110"/>
      <c r="H118" s="110"/>
      <c r="I118" s="110"/>
      <c r="J118" s="110"/>
      <c r="K118" s="110"/>
      <c r="L118" s="110"/>
      <c r="M118" s="110"/>
      <c r="N118" s="110"/>
      <c r="O118" s="110"/>
      <c r="P118" s="110"/>
      <c r="Q118" s="110"/>
      <c r="R118" s="110"/>
      <c r="S118" s="110"/>
      <c r="T118" s="110"/>
      <c r="U118" s="110"/>
      <c r="V118" s="110"/>
      <c r="W118" s="110"/>
      <c r="X118" s="110"/>
      <c r="Y118" s="110"/>
      <c r="Z118" s="110"/>
      <c r="AA118" s="110"/>
    </row>
    <row r="119">
      <c r="A119" s="110"/>
      <c r="B119" s="110"/>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c r="AA119" s="110"/>
    </row>
    <row r="120">
      <c r="A120" s="110"/>
      <c r="B120" s="110"/>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c r="AA120" s="110"/>
    </row>
    <row r="121">
      <c r="A121" s="110"/>
      <c r="B121" s="110"/>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c r="AA121" s="110"/>
    </row>
    <row r="122">
      <c r="A122" s="110"/>
      <c r="B122" s="110"/>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c r="AA122" s="110"/>
    </row>
    <row r="123">
      <c r="A123" s="110"/>
      <c r="B123" s="110"/>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c r="AA123" s="110"/>
    </row>
    <row r="124">
      <c r="A124" s="110"/>
      <c r="B124" s="110"/>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c r="AA124" s="110"/>
    </row>
    <row r="125">
      <c r="A125" s="110"/>
      <c r="B125" s="110"/>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c r="AA125" s="110"/>
    </row>
    <row r="126">
      <c r="A126" s="110"/>
      <c r="B126" s="110"/>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c r="AA126" s="110"/>
    </row>
    <row r="127">
      <c r="A127" s="110"/>
      <c r="B127" s="110"/>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c r="AA127" s="110"/>
    </row>
    <row r="128">
      <c r="A128" s="110"/>
      <c r="B128" s="110"/>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c r="AA128" s="110"/>
    </row>
    <row r="129">
      <c r="A129" s="110"/>
      <c r="B129" s="110"/>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c r="AA129" s="110"/>
    </row>
    <row r="130">
      <c r="A130" s="110"/>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c r="AA130" s="110"/>
    </row>
    <row r="131">
      <c r="A131" s="110"/>
      <c r="B131" s="110"/>
      <c r="C131" s="110"/>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c r="AA131" s="110"/>
    </row>
    <row r="132">
      <c r="A132" s="110"/>
      <c r="B132" s="110"/>
      <c r="C132" s="110"/>
      <c r="D132" s="110"/>
      <c r="E132" s="110"/>
      <c r="F132" s="110"/>
      <c r="G132" s="110"/>
      <c r="H132" s="110"/>
      <c r="I132" s="110"/>
      <c r="J132" s="110"/>
      <c r="K132" s="110"/>
      <c r="L132" s="110"/>
      <c r="M132" s="110"/>
      <c r="N132" s="110"/>
      <c r="O132" s="110"/>
      <c r="P132" s="110"/>
      <c r="Q132" s="110"/>
      <c r="R132" s="110"/>
      <c r="S132" s="110"/>
      <c r="T132" s="110"/>
      <c r="U132" s="110"/>
      <c r="V132" s="110"/>
      <c r="W132" s="110"/>
      <c r="X132" s="110"/>
      <c r="Y132" s="110"/>
      <c r="Z132" s="110"/>
      <c r="AA132" s="110"/>
    </row>
    <row r="133">
      <c r="A133" s="110"/>
      <c r="B133" s="110"/>
      <c r="C133" s="110"/>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c r="AA133" s="110"/>
    </row>
    <row r="134">
      <c r="A134" s="110"/>
      <c r="B134" s="110"/>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c r="AA134" s="110"/>
    </row>
    <row r="135">
      <c r="A135" s="110"/>
      <c r="B135" s="110"/>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c r="AA135" s="110"/>
    </row>
    <row r="136">
      <c r="A136" s="110"/>
      <c r="B136" s="110"/>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c r="AA136" s="110"/>
    </row>
    <row r="137">
      <c r="A137" s="110"/>
      <c r="B137" s="110"/>
      <c r="C137" s="110"/>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c r="AA137" s="110"/>
    </row>
    <row r="138">
      <c r="A138" s="110"/>
      <c r="B138" s="110"/>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c r="AA138" s="110"/>
    </row>
    <row r="139">
      <c r="A139" s="110"/>
      <c r="B139" s="110"/>
      <c r="C139" s="110"/>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c r="AA139" s="110"/>
    </row>
    <row r="140">
      <c r="A140" s="110"/>
      <c r="B140" s="110"/>
      <c r="C140" s="110"/>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c r="AA140" s="110"/>
    </row>
    <row r="141">
      <c r="A141" s="110"/>
      <c r="B141" s="110"/>
      <c r="C141" s="110"/>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c r="AA141" s="110"/>
    </row>
    <row r="142">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c r="AA142" s="110"/>
    </row>
    <row r="143">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c r="AA143" s="110"/>
    </row>
    <row r="144">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c r="AA144" s="110"/>
    </row>
    <row r="145">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c r="AA145" s="110"/>
    </row>
    <row r="146">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c r="AA146" s="110"/>
    </row>
    <row r="147">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c r="AA147" s="110"/>
    </row>
    <row r="148">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c r="AA148" s="110"/>
    </row>
    <row r="149">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c r="AA149" s="110"/>
    </row>
    <row r="150">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c r="Z150" s="110"/>
      <c r="AA150" s="110"/>
    </row>
    <row r="15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c r="AA151" s="110"/>
    </row>
    <row r="152">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c r="AA152" s="110"/>
    </row>
    <row r="153">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c r="AA153" s="110"/>
    </row>
    <row r="154">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c r="AA154" s="110"/>
    </row>
    <row r="155">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c r="AA155" s="110"/>
    </row>
    <row r="156">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c r="AA156" s="110"/>
    </row>
    <row r="157">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c r="AA157" s="110"/>
    </row>
    <row r="158">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c r="AA158" s="110"/>
    </row>
    <row r="159">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c r="Z159" s="110"/>
      <c r="AA159" s="110"/>
    </row>
    <row r="160">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c r="AA160" s="110"/>
    </row>
    <row r="16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c r="AA161" s="110"/>
    </row>
    <row r="162">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c r="AA162" s="110"/>
    </row>
    <row r="163">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c r="AA163" s="110"/>
    </row>
    <row r="164">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c r="AA164" s="110"/>
    </row>
    <row r="165">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c r="AA165" s="110"/>
    </row>
    <row r="166">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c r="AA166" s="110"/>
    </row>
    <row r="167">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c r="AA167" s="110"/>
    </row>
    <row r="168">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c r="AA168" s="110"/>
    </row>
    <row r="169">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c r="AA169" s="110"/>
    </row>
    <row r="170">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c r="AA170" s="110"/>
    </row>
    <row r="17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c r="AA171" s="110"/>
    </row>
    <row r="172">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c r="Z172" s="110"/>
      <c r="AA172" s="110"/>
    </row>
    <row r="173">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c r="AA173" s="110"/>
    </row>
    <row r="174">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c r="AA174" s="110"/>
    </row>
    <row r="175">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c r="AA175" s="110"/>
    </row>
    <row r="176">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c r="AA176" s="110"/>
    </row>
    <row r="177">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c r="AA177" s="110"/>
    </row>
    <row r="178">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c r="AA178" s="110"/>
    </row>
    <row r="179">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c r="AA179" s="110"/>
    </row>
    <row r="180">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c r="AA180" s="110"/>
    </row>
    <row r="18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c r="AA181" s="110"/>
    </row>
    <row r="182">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c r="AA182" s="110"/>
    </row>
    <row r="183">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c r="AA183" s="110"/>
    </row>
    <row r="184">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c r="Z184" s="110"/>
      <c r="AA184" s="110"/>
    </row>
    <row r="185">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c r="AA185" s="110"/>
    </row>
    <row r="186">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c r="AA186" s="110"/>
    </row>
    <row r="187">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c r="AA187" s="110"/>
    </row>
    <row r="188">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c r="Z188" s="110"/>
      <c r="AA188" s="110"/>
    </row>
    <row r="189">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c r="AA189" s="110"/>
    </row>
    <row r="190">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c r="AA190" s="110"/>
    </row>
    <row r="19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c r="AA191" s="110"/>
    </row>
    <row r="192">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c r="AA192" s="110"/>
    </row>
    <row r="193">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c r="AA193" s="110"/>
    </row>
    <row r="194">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c r="AA194" s="110"/>
    </row>
    <row r="195">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c r="AA195" s="110"/>
    </row>
    <row r="196">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c r="AA196" s="110"/>
    </row>
    <row r="197">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c r="AA197" s="110"/>
    </row>
    <row r="198">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c r="AA198" s="110"/>
    </row>
    <row r="199">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c r="AA199" s="110"/>
    </row>
    <row r="200">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c r="AA200" s="110"/>
    </row>
    <row r="20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c r="AA201" s="110"/>
    </row>
    <row r="202">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c r="AA202" s="110"/>
    </row>
    <row r="203">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c r="AA203" s="110"/>
    </row>
    <row r="204">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c r="AA204" s="110"/>
    </row>
    <row r="205">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c r="AA205" s="110"/>
    </row>
    <row r="206">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c r="AA206" s="110"/>
    </row>
    <row r="207">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c r="AA207" s="110"/>
    </row>
    <row r="208">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c r="AA208" s="110"/>
    </row>
    <row r="209">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c r="AA209" s="110"/>
    </row>
    <row r="210">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c r="AA210" s="110"/>
    </row>
    <row r="21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c r="AA211" s="110"/>
    </row>
    <row r="212">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c r="AA212" s="110"/>
    </row>
    <row r="213">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c r="AA213" s="110"/>
    </row>
    <row r="214">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c r="AA214" s="110"/>
    </row>
    <row r="215">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c r="AA215" s="110"/>
    </row>
    <row r="216">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c r="AA216" s="110"/>
    </row>
    <row r="217">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c r="AA217" s="110"/>
    </row>
    <row r="218">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c r="AA218" s="110"/>
    </row>
    <row r="219">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c r="AA219" s="110"/>
    </row>
    <row r="220">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c r="AA220" s="110"/>
    </row>
    <row r="22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c r="AA221" s="110"/>
    </row>
    <row r="222">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c r="AA222" s="110"/>
    </row>
    <row r="223">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c r="AA223" s="110"/>
    </row>
    <row r="224">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c r="AA224" s="110"/>
    </row>
    <row r="225">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c r="AA225" s="110"/>
    </row>
    <row r="226">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c r="AA226" s="110"/>
    </row>
    <row r="227">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c r="AA227" s="110"/>
    </row>
    <row r="228">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c r="AA228" s="110"/>
    </row>
    <row r="229">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row>
    <row r="230">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c r="AA230" s="110"/>
    </row>
    <row r="23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c r="AA231" s="110"/>
    </row>
    <row r="232">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c r="AA232" s="110"/>
    </row>
    <row r="233">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c r="AA233" s="110"/>
    </row>
    <row r="234">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c r="AA234" s="110"/>
    </row>
    <row r="23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c r="AA235" s="110"/>
    </row>
    <row r="236">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c r="AA236" s="110"/>
    </row>
    <row r="237">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c r="AA237" s="110"/>
    </row>
    <row r="238">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c r="AA238" s="110"/>
    </row>
    <row r="239">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c r="AA239" s="110"/>
    </row>
    <row r="240">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c r="AA240" s="110"/>
    </row>
    <row r="241">
      <c r="A241" s="110"/>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c r="AA241" s="110"/>
    </row>
    <row r="242">
      <c r="A242" s="110"/>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c r="AA242" s="110"/>
    </row>
    <row r="243">
      <c r="A243" s="110"/>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c r="AA243" s="110"/>
    </row>
    <row r="244">
      <c r="A244" s="110"/>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c r="AA244" s="110"/>
    </row>
    <row r="245">
      <c r="A245" s="110"/>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c r="AA245" s="110"/>
    </row>
    <row r="246">
      <c r="A246" s="110"/>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c r="AA246" s="110"/>
    </row>
    <row r="247">
      <c r="A247" s="110"/>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c r="AA247" s="110"/>
    </row>
    <row r="248">
      <c r="A248" s="110"/>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c r="AA248" s="110"/>
    </row>
    <row r="249">
      <c r="A249" s="110"/>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c r="AA249" s="110"/>
    </row>
    <row r="250">
      <c r="A250" s="110"/>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c r="AA250" s="110"/>
    </row>
    <row r="251">
      <c r="A251" s="110"/>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c r="AA251" s="110"/>
    </row>
    <row r="252">
      <c r="A252" s="110"/>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c r="AA252" s="110"/>
    </row>
    <row r="253">
      <c r="A253" s="110"/>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c r="AA253" s="110"/>
    </row>
    <row r="254">
      <c r="A254" s="110"/>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c r="AA254" s="110"/>
    </row>
    <row r="255">
      <c r="A255" s="110"/>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c r="AA255" s="110"/>
    </row>
    <row r="256">
      <c r="A256" s="110"/>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c r="AA256" s="110"/>
    </row>
    <row r="257">
      <c r="A257" s="110"/>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c r="AA257" s="110"/>
    </row>
    <row r="258">
      <c r="A258" s="110"/>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row>
    <row r="259">
      <c r="A259" s="110"/>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c r="AA259" s="110"/>
    </row>
    <row r="260">
      <c r="A260" s="110"/>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c r="AA260" s="110"/>
    </row>
    <row r="261">
      <c r="A261" s="110"/>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c r="AA261" s="110"/>
    </row>
    <row r="262">
      <c r="A262" s="110"/>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c r="AA262" s="110"/>
    </row>
    <row r="263">
      <c r="A263" s="110"/>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c r="AA263" s="110"/>
    </row>
    <row r="264">
      <c r="A264" s="110"/>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c r="AA264" s="110"/>
    </row>
    <row r="265">
      <c r="A265" s="110"/>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c r="AA265" s="110"/>
    </row>
    <row r="266">
      <c r="A266" s="110"/>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c r="AA266" s="110"/>
    </row>
    <row r="267">
      <c r="A267" s="110"/>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c r="AA267" s="110"/>
    </row>
    <row r="268">
      <c r="A268" s="110"/>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c r="AA268" s="110"/>
    </row>
    <row r="269">
      <c r="A269" s="110"/>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c r="AA269" s="110"/>
    </row>
    <row r="270">
      <c r="A270" s="110"/>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c r="AA270" s="110"/>
    </row>
    <row r="271">
      <c r="A271" s="110"/>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c r="AA271" s="110"/>
    </row>
    <row r="272">
      <c r="A272" s="110"/>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c r="AA272" s="110"/>
    </row>
    <row r="273">
      <c r="A273" s="110"/>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c r="AA273" s="110"/>
    </row>
    <row r="274">
      <c r="A274" s="110"/>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c r="AA274" s="110"/>
    </row>
    <row r="275">
      <c r="A275" s="110"/>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c r="AA275" s="110"/>
    </row>
    <row r="276">
      <c r="A276" s="110"/>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c r="AA276" s="110"/>
    </row>
    <row r="277">
      <c r="A277" s="110"/>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c r="AA277" s="110"/>
    </row>
    <row r="278">
      <c r="A278" s="110"/>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c r="AA278" s="110"/>
    </row>
    <row r="279">
      <c r="A279" s="110"/>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c r="AA279" s="110"/>
    </row>
    <row r="280">
      <c r="A280" s="110"/>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c r="AA280" s="110"/>
    </row>
    <row r="281">
      <c r="A281" s="110"/>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c r="AA281" s="110"/>
    </row>
    <row r="282">
      <c r="A282" s="110"/>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c r="AA282" s="110"/>
    </row>
    <row r="283">
      <c r="A283" s="110"/>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c r="AA283" s="110"/>
    </row>
    <row r="284">
      <c r="A284" s="110"/>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c r="AA284" s="110"/>
    </row>
    <row r="285">
      <c r="A285" s="110"/>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c r="AA285" s="110"/>
    </row>
    <row r="286">
      <c r="A286" s="110"/>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c r="AA286" s="110"/>
    </row>
    <row r="287">
      <c r="A287" s="110"/>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c r="AA287" s="110"/>
    </row>
    <row r="288">
      <c r="A288" s="110"/>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c r="AA288" s="110"/>
    </row>
    <row r="289">
      <c r="A289" s="110"/>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c r="AA289" s="110"/>
    </row>
    <row r="290">
      <c r="A290" s="110"/>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c r="AA290" s="110"/>
    </row>
    <row r="291">
      <c r="A291" s="110"/>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c r="AA291" s="110"/>
    </row>
    <row r="292">
      <c r="A292" s="110"/>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c r="AA292" s="110"/>
    </row>
    <row r="293">
      <c r="A293" s="110"/>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c r="AA293" s="110"/>
    </row>
    <row r="294">
      <c r="A294" s="110"/>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c r="AA294" s="110"/>
    </row>
    <row r="295">
      <c r="A295" s="110"/>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c r="AA295" s="110"/>
    </row>
    <row r="296">
      <c r="A296" s="110"/>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c r="AA296" s="110"/>
    </row>
    <row r="297">
      <c r="A297" s="110"/>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c r="AA297" s="110"/>
    </row>
    <row r="298">
      <c r="A298" s="110"/>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c r="AA298" s="110"/>
    </row>
    <row r="299">
      <c r="A299" s="110"/>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c r="AA299" s="110"/>
    </row>
    <row r="300">
      <c r="A300" s="110"/>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c r="AA300" s="110"/>
    </row>
    <row r="301">
      <c r="A301" s="110"/>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c r="AA301" s="110"/>
    </row>
    <row r="302">
      <c r="A302" s="110"/>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c r="AA302" s="110"/>
    </row>
    <row r="303">
      <c r="A303" s="110"/>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c r="AA303" s="110"/>
    </row>
    <row r="304">
      <c r="A304" s="110"/>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c r="AA304" s="110"/>
    </row>
    <row r="305">
      <c r="A305" s="110"/>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c r="AA305" s="110"/>
    </row>
    <row r="306">
      <c r="A306" s="110"/>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c r="AA306" s="110"/>
    </row>
    <row r="307">
      <c r="A307" s="110"/>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row>
    <row r="308">
      <c r="A308" s="110"/>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row>
    <row r="309">
      <c r="A309" s="110"/>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c r="AA309" s="110"/>
    </row>
    <row r="310">
      <c r="A310" s="110"/>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c r="AA310" s="110"/>
    </row>
    <row r="311">
      <c r="A311" s="110"/>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c r="AA311" s="110"/>
    </row>
    <row r="312">
      <c r="A312" s="110"/>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c r="AA312" s="110"/>
    </row>
    <row r="313">
      <c r="A313" s="110"/>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c r="AA313" s="110"/>
    </row>
    <row r="314">
      <c r="A314" s="110"/>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c r="AA314" s="110"/>
    </row>
    <row r="315">
      <c r="A315" s="110"/>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c r="AA315" s="110"/>
    </row>
    <row r="316">
      <c r="A316" s="110"/>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c r="AA316" s="110"/>
    </row>
    <row r="317">
      <c r="A317" s="110"/>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c r="AA317" s="110"/>
    </row>
    <row r="318">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row>
    <row r="319">
      <c r="A319" s="110"/>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c r="AA319" s="110"/>
    </row>
    <row r="320">
      <c r="A320" s="110"/>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c r="AA320" s="110"/>
    </row>
    <row r="321">
      <c r="A321" s="110"/>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c r="AA321" s="110"/>
    </row>
    <row r="322">
      <c r="A322" s="110"/>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row>
    <row r="323">
      <c r="A323" s="110"/>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row>
    <row r="324">
      <c r="A324" s="110"/>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c r="AA324" s="110"/>
    </row>
    <row r="325">
      <c r="A325" s="110"/>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c r="AA325" s="110"/>
    </row>
    <row r="326">
      <c r="A326" s="110"/>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c r="AA326" s="110"/>
    </row>
    <row r="327">
      <c r="A327" s="110"/>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c r="AA327" s="110"/>
    </row>
    <row r="328">
      <c r="A328" s="110"/>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c r="AA328" s="110"/>
    </row>
    <row r="329">
      <c r="A329" s="110"/>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c r="AA329" s="110"/>
    </row>
    <row r="330">
      <c r="A330" s="110"/>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c r="AA330" s="110"/>
    </row>
    <row r="331">
      <c r="A331" s="110"/>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c r="AA331" s="110"/>
    </row>
    <row r="332">
      <c r="A332" s="110"/>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c r="AA332" s="110"/>
    </row>
    <row r="333">
      <c r="A333" s="110"/>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c r="AA333" s="110"/>
    </row>
    <row r="334">
      <c r="A334" s="110"/>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c r="AA334" s="110"/>
    </row>
    <row r="335">
      <c r="A335" s="110"/>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c r="AA335" s="110"/>
    </row>
    <row r="336">
      <c r="A336" s="110"/>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c r="AA336" s="110"/>
    </row>
    <row r="337">
      <c r="A337" s="110"/>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c r="AA337" s="110"/>
    </row>
    <row r="338">
      <c r="A338" s="110"/>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c r="AA338" s="110"/>
    </row>
    <row r="339">
      <c r="A339" s="110"/>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c r="AA339" s="110"/>
    </row>
    <row r="340">
      <c r="A340" s="110"/>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row>
    <row r="341">
      <c r="A341" s="110"/>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c r="AA341" s="110"/>
    </row>
    <row r="342">
      <c r="A342" s="110"/>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c r="AA342" s="110"/>
    </row>
    <row r="343">
      <c r="A343" s="110"/>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c r="AA343" s="110"/>
    </row>
    <row r="344">
      <c r="A344" s="110"/>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c r="AA344" s="110"/>
    </row>
    <row r="345">
      <c r="A345" s="110"/>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c r="AA345" s="110"/>
    </row>
    <row r="346">
      <c r="A346" s="110"/>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c r="AA346" s="110"/>
    </row>
    <row r="347">
      <c r="A347" s="110"/>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c r="AA347" s="110"/>
    </row>
    <row r="348">
      <c r="A348" s="110"/>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c r="AA348" s="110"/>
    </row>
    <row r="349">
      <c r="A349" s="110"/>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c r="AA349" s="110"/>
    </row>
    <row r="350">
      <c r="A350" s="110"/>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c r="AA350" s="110"/>
    </row>
    <row r="351">
      <c r="A351" s="110"/>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c r="AA351" s="110"/>
    </row>
    <row r="352">
      <c r="A352" s="110"/>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c r="AA352" s="110"/>
    </row>
    <row r="353">
      <c r="A353" s="110"/>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c r="AA353" s="110"/>
    </row>
    <row r="354">
      <c r="A354" s="110"/>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c r="AA354" s="110"/>
    </row>
    <row r="355">
      <c r="A355" s="110"/>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c r="AA355" s="110"/>
    </row>
    <row r="356">
      <c r="A356" s="110"/>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c r="AA356" s="110"/>
    </row>
    <row r="357">
      <c r="A357" s="110"/>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c r="AA357" s="110"/>
    </row>
    <row r="358">
      <c r="A358" s="110"/>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c r="AA358" s="110"/>
    </row>
    <row r="359">
      <c r="A359" s="110"/>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c r="AA359" s="110"/>
    </row>
    <row r="360">
      <c r="A360" s="110"/>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c r="AA360" s="110"/>
    </row>
    <row r="361">
      <c r="A361" s="110"/>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c r="AA361" s="110"/>
    </row>
    <row r="362">
      <c r="A362" s="110"/>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c r="AA362" s="110"/>
    </row>
    <row r="363">
      <c r="A363" s="110"/>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c r="AA363" s="110"/>
    </row>
    <row r="364">
      <c r="A364" s="110"/>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c r="AA364" s="110"/>
    </row>
    <row r="365">
      <c r="A365" s="110"/>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c r="AA365" s="110"/>
    </row>
    <row r="366">
      <c r="A366" s="110"/>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c r="AA366" s="110"/>
    </row>
    <row r="367">
      <c r="A367" s="110"/>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c r="AA367" s="110"/>
    </row>
    <row r="368">
      <c r="A368" s="110"/>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c r="AA368" s="110"/>
    </row>
    <row r="369">
      <c r="A369" s="110"/>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c r="AA369" s="110"/>
    </row>
    <row r="370">
      <c r="A370" s="110"/>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c r="AA370" s="110"/>
    </row>
    <row r="371">
      <c r="A371" s="110"/>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c r="AA371" s="110"/>
    </row>
    <row r="372">
      <c r="A372" s="110"/>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c r="AA372" s="110"/>
    </row>
    <row r="373">
      <c r="A373" s="110"/>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c r="AA373" s="110"/>
    </row>
    <row r="374">
      <c r="A374" s="110"/>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c r="AA374" s="110"/>
    </row>
    <row r="375">
      <c r="A375" s="110"/>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c r="AA375" s="110"/>
    </row>
    <row r="376">
      <c r="A376" s="110"/>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c r="AA376" s="110"/>
    </row>
    <row r="377">
      <c r="A377" s="110"/>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c r="AA377" s="110"/>
    </row>
    <row r="378">
      <c r="A378" s="110"/>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c r="AA378" s="110"/>
    </row>
    <row r="379">
      <c r="A379" s="110"/>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c r="AA379" s="110"/>
    </row>
    <row r="380">
      <c r="A380" s="110"/>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c r="AA380" s="110"/>
    </row>
    <row r="381">
      <c r="A381" s="110"/>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c r="AA381" s="110"/>
    </row>
    <row r="382">
      <c r="A382" s="110"/>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c r="AA382" s="110"/>
    </row>
    <row r="383">
      <c r="A383" s="110"/>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c r="AA383" s="110"/>
    </row>
    <row r="384">
      <c r="A384" s="110"/>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c r="AA384" s="110"/>
    </row>
    <row r="385">
      <c r="A385" s="110"/>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c r="AA385" s="110"/>
    </row>
    <row r="386">
      <c r="A386" s="110"/>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c r="AA386" s="110"/>
    </row>
    <row r="387">
      <c r="A387" s="110"/>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c r="AA387" s="110"/>
    </row>
    <row r="388">
      <c r="A388" s="110"/>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c r="AA388" s="110"/>
    </row>
    <row r="389">
      <c r="A389" s="110"/>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c r="AA389" s="110"/>
    </row>
    <row r="390">
      <c r="A390" s="110"/>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c r="AA390" s="110"/>
    </row>
    <row r="391">
      <c r="A391" s="110"/>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c r="AA391" s="110"/>
    </row>
    <row r="392">
      <c r="A392" s="110"/>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c r="AA392" s="110"/>
    </row>
    <row r="393">
      <c r="A393" s="110"/>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c r="AA393" s="110"/>
    </row>
    <row r="394">
      <c r="A394" s="110"/>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c r="AA394" s="110"/>
    </row>
    <row r="395">
      <c r="A395" s="110"/>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c r="AA395" s="110"/>
    </row>
    <row r="396">
      <c r="A396" s="110"/>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c r="AA396" s="110"/>
    </row>
    <row r="397">
      <c r="A397" s="110"/>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c r="AA397" s="110"/>
    </row>
    <row r="398">
      <c r="A398" s="110"/>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c r="AA398" s="110"/>
    </row>
    <row r="399">
      <c r="A399" s="110"/>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c r="AA399" s="110"/>
    </row>
    <row r="400">
      <c r="A400" s="110"/>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c r="AA400" s="110"/>
    </row>
    <row r="401">
      <c r="A401" s="110"/>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c r="AA401" s="110"/>
    </row>
    <row r="402">
      <c r="A402" s="110"/>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c r="AA402" s="110"/>
    </row>
    <row r="403">
      <c r="A403" s="110"/>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c r="AA403" s="110"/>
    </row>
    <row r="404">
      <c r="A404" s="110"/>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c r="AA404" s="110"/>
    </row>
    <row r="405">
      <c r="A405" s="110"/>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c r="AA405" s="110"/>
    </row>
    <row r="406">
      <c r="A406" s="110"/>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c r="AA406" s="110"/>
    </row>
    <row r="407">
      <c r="A407" s="110"/>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c r="AA407" s="110"/>
    </row>
    <row r="408">
      <c r="A408" s="110"/>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c r="AA408" s="110"/>
    </row>
    <row r="409">
      <c r="A409" s="110"/>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c r="AA409" s="110"/>
    </row>
    <row r="410">
      <c r="A410" s="110"/>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c r="AA410" s="110"/>
    </row>
    <row r="411">
      <c r="A411" s="110"/>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c r="AA411" s="110"/>
    </row>
    <row r="412">
      <c r="A412" s="110"/>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c r="AA412" s="110"/>
    </row>
    <row r="413">
      <c r="A413" s="110"/>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c r="AA413" s="110"/>
    </row>
    <row r="414">
      <c r="A414" s="110"/>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c r="AA414" s="110"/>
    </row>
    <row r="415">
      <c r="A415" s="110"/>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c r="AA415" s="110"/>
    </row>
    <row r="416">
      <c r="A416" s="110"/>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c r="AA416" s="110"/>
    </row>
    <row r="417">
      <c r="A417" s="110"/>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c r="AA417" s="110"/>
    </row>
    <row r="418">
      <c r="A418" s="110"/>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c r="AA418" s="110"/>
    </row>
    <row r="419">
      <c r="A419" s="110"/>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c r="AA419" s="110"/>
    </row>
    <row r="420">
      <c r="A420" s="110"/>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c r="AA420" s="110"/>
    </row>
    <row r="421">
      <c r="A421" s="110"/>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c r="AA421" s="110"/>
    </row>
    <row r="422">
      <c r="A422" s="110"/>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c r="AA422" s="110"/>
    </row>
    <row r="423">
      <c r="A423" s="110"/>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c r="AA423" s="110"/>
    </row>
    <row r="424">
      <c r="A424" s="110"/>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c r="AA424" s="110"/>
    </row>
    <row r="425">
      <c r="A425" s="110"/>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c r="AA425" s="110"/>
    </row>
    <row r="426">
      <c r="A426" s="110"/>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c r="AA426" s="110"/>
    </row>
    <row r="427">
      <c r="A427" s="110"/>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c r="AA427" s="110"/>
    </row>
    <row r="428">
      <c r="A428" s="110"/>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c r="AA428" s="110"/>
    </row>
    <row r="429">
      <c r="A429" s="110"/>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c r="AA429" s="110"/>
    </row>
    <row r="430">
      <c r="A430" s="110"/>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c r="AA430" s="110"/>
    </row>
    <row r="431">
      <c r="A431" s="110"/>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c r="AA431" s="110"/>
    </row>
    <row r="432">
      <c r="A432" s="110"/>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c r="AA432" s="110"/>
    </row>
    <row r="433">
      <c r="A433" s="110"/>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c r="AA433" s="110"/>
    </row>
    <row r="434">
      <c r="A434" s="110"/>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c r="AA434" s="110"/>
    </row>
    <row r="435">
      <c r="A435" s="110"/>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c r="AA435" s="110"/>
    </row>
    <row r="436">
      <c r="A436" s="110"/>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c r="AA436" s="110"/>
    </row>
    <row r="437">
      <c r="A437" s="110"/>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c r="AA437" s="110"/>
    </row>
    <row r="438">
      <c r="A438" s="110"/>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c r="AA438" s="110"/>
    </row>
    <row r="439">
      <c r="A439" s="110"/>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c r="AA439" s="110"/>
    </row>
    <row r="440">
      <c r="A440" s="110"/>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c r="AA440" s="110"/>
    </row>
    <row r="441">
      <c r="A441" s="110"/>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c r="AA441" s="110"/>
    </row>
    <row r="442">
      <c r="A442" s="110"/>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c r="AA442" s="110"/>
    </row>
    <row r="443">
      <c r="A443" s="110"/>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c r="AA443" s="110"/>
    </row>
    <row r="444">
      <c r="A444" s="110"/>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c r="AA444" s="110"/>
    </row>
    <row r="445">
      <c r="A445" s="110"/>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c r="AA445" s="110"/>
    </row>
    <row r="446">
      <c r="A446" s="110"/>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c r="AA446" s="110"/>
    </row>
    <row r="447">
      <c r="A447" s="110"/>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c r="AA447" s="110"/>
    </row>
    <row r="448">
      <c r="A448" s="110"/>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c r="AA448" s="110"/>
    </row>
    <row r="449">
      <c r="A449" s="110"/>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c r="AA449" s="110"/>
    </row>
    <row r="450">
      <c r="A450" s="110"/>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c r="AA450" s="110"/>
    </row>
    <row r="451">
      <c r="A451" s="110"/>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c r="AA451" s="110"/>
    </row>
    <row r="452">
      <c r="A452" s="110"/>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row>
    <row r="453">
      <c r="A453" s="110"/>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c r="AA453" s="110"/>
    </row>
    <row r="454">
      <c r="A454" s="110"/>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c r="AA454" s="110"/>
    </row>
    <row r="455">
      <c r="A455" s="110"/>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c r="AA455" s="110"/>
    </row>
    <row r="456">
      <c r="A456" s="110"/>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c r="AA456" s="110"/>
    </row>
    <row r="457">
      <c r="A457" s="110"/>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c r="AA457" s="110"/>
    </row>
    <row r="458">
      <c r="A458" s="110"/>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c r="AA458" s="110"/>
    </row>
    <row r="459">
      <c r="A459" s="110"/>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c r="AA459" s="110"/>
    </row>
    <row r="460">
      <c r="A460" s="110"/>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c r="AA460" s="110"/>
    </row>
    <row r="461">
      <c r="A461" s="110"/>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c r="AA461" s="110"/>
    </row>
    <row r="462">
      <c r="A462" s="110"/>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c r="AA462" s="110"/>
    </row>
    <row r="463">
      <c r="A463" s="110"/>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c r="AA463" s="110"/>
    </row>
    <row r="464">
      <c r="A464" s="110"/>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c r="AA464" s="110"/>
    </row>
    <row r="465">
      <c r="A465" s="110"/>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c r="AA465" s="110"/>
    </row>
    <row r="466">
      <c r="A466" s="110"/>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c r="AA466" s="110"/>
    </row>
    <row r="467">
      <c r="A467" s="110"/>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c r="AA467" s="110"/>
    </row>
    <row r="468">
      <c r="A468" s="110"/>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c r="AA468" s="110"/>
    </row>
    <row r="469">
      <c r="A469" s="110"/>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c r="AA469" s="110"/>
    </row>
    <row r="470">
      <c r="A470" s="110"/>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c r="AA470" s="110"/>
    </row>
    <row r="471">
      <c r="A471" s="110"/>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c r="AA471" s="110"/>
    </row>
    <row r="472">
      <c r="A472" s="110"/>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c r="AA472" s="110"/>
    </row>
    <row r="473">
      <c r="A473" s="110"/>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c r="AA473" s="110"/>
    </row>
    <row r="474">
      <c r="A474" s="110"/>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c r="AA474" s="110"/>
    </row>
    <row r="475">
      <c r="A475" s="110"/>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c r="AA475" s="110"/>
    </row>
    <row r="476">
      <c r="A476" s="110"/>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c r="AA476" s="110"/>
    </row>
    <row r="477">
      <c r="A477" s="110"/>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c r="AA477" s="110"/>
    </row>
    <row r="478">
      <c r="A478" s="110"/>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c r="AA478" s="110"/>
    </row>
    <row r="479">
      <c r="A479" s="110"/>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c r="AA479" s="110"/>
    </row>
    <row r="480">
      <c r="A480" s="110"/>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c r="AA480" s="110"/>
    </row>
    <row r="481">
      <c r="A481" s="110"/>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c r="AA481" s="110"/>
    </row>
    <row r="482">
      <c r="A482" s="110"/>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c r="AA482" s="110"/>
    </row>
    <row r="483">
      <c r="A483" s="110"/>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c r="AA483" s="110"/>
    </row>
    <row r="484">
      <c r="A484" s="110"/>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c r="AA484" s="110"/>
    </row>
    <row r="485">
      <c r="A485" s="110"/>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c r="AA485" s="110"/>
    </row>
    <row r="486">
      <c r="A486" s="110"/>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c r="AA486" s="110"/>
    </row>
    <row r="487">
      <c r="A487" s="110"/>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c r="AA487" s="110"/>
    </row>
    <row r="488">
      <c r="A488" s="110"/>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c r="AA488" s="110"/>
    </row>
    <row r="489">
      <c r="A489" s="110"/>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c r="AA489" s="110"/>
    </row>
    <row r="490">
      <c r="A490" s="110"/>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c r="AA490" s="110"/>
    </row>
    <row r="491">
      <c r="A491" s="110"/>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c r="AA491" s="110"/>
    </row>
    <row r="492">
      <c r="A492" s="110"/>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c r="AA492" s="110"/>
    </row>
    <row r="493">
      <c r="A493" s="110"/>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c r="AA493" s="110"/>
    </row>
    <row r="494">
      <c r="A494" s="110"/>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c r="AA494" s="110"/>
    </row>
    <row r="495">
      <c r="A495" s="110"/>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c r="AA495" s="110"/>
    </row>
    <row r="496">
      <c r="A496" s="110"/>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c r="AA496" s="110"/>
    </row>
    <row r="497">
      <c r="A497" s="110"/>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c r="AA497" s="110"/>
    </row>
    <row r="498">
      <c r="A498" s="110"/>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c r="AA498" s="110"/>
    </row>
    <row r="499">
      <c r="A499" s="110"/>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c r="AA499" s="110"/>
    </row>
    <row r="500">
      <c r="A500" s="110"/>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c r="AA500" s="110"/>
    </row>
    <row r="501">
      <c r="A501" s="110"/>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c r="AA501" s="110"/>
    </row>
    <row r="502">
      <c r="A502" s="110"/>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c r="AA502" s="110"/>
    </row>
    <row r="503">
      <c r="A503" s="110"/>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c r="AA503" s="110"/>
    </row>
    <row r="504">
      <c r="A504" s="110"/>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c r="AA504" s="110"/>
    </row>
    <row r="505">
      <c r="A505" s="110"/>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c r="AA505" s="110"/>
    </row>
    <row r="506">
      <c r="A506" s="110"/>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c r="AA506" s="110"/>
    </row>
    <row r="507">
      <c r="A507" s="110"/>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c r="AA507" s="110"/>
    </row>
    <row r="508">
      <c r="A508" s="110"/>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c r="AA508" s="110"/>
    </row>
    <row r="509">
      <c r="A509" s="110"/>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c r="AA509" s="110"/>
    </row>
    <row r="510">
      <c r="A510" s="110"/>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c r="AA510" s="110"/>
    </row>
    <row r="511">
      <c r="A511" s="110"/>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c r="AA511" s="110"/>
    </row>
    <row r="512">
      <c r="A512" s="110"/>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c r="AA512" s="110"/>
    </row>
    <row r="513">
      <c r="A513" s="110"/>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c r="AA513" s="110"/>
    </row>
    <row r="514">
      <c r="A514" s="110"/>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c r="AA514" s="110"/>
    </row>
    <row r="515">
      <c r="A515" s="110"/>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c r="AA515" s="110"/>
    </row>
    <row r="516">
      <c r="A516" s="110"/>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c r="AA516" s="110"/>
    </row>
    <row r="517">
      <c r="A517" s="110"/>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c r="AA517" s="110"/>
    </row>
    <row r="518">
      <c r="A518" s="110"/>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c r="AA518" s="110"/>
    </row>
    <row r="519">
      <c r="A519" s="110"/>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c r="AA519" s="110"/>
    </row>
    <row r="520">
      <c r="A520" s="110"/>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c r="AA520" s="110"/>
    </row>
    <row r="521">
      <c r="A521" s="110"/>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c r="AA521" s="110"/>
    </row>
    <row r="522">
      <c r="A522" s="110"/>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c r="AA522" s="110"/>
    </row>
    <row r="523">
      <c r="A523" s="110"/>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c r="AA523" s="110"/>
    </row>
    <row r="524">
      <c r="A524" s="110"/>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c r="AA524" s="110"/>
    </row>
    <row r="525">
      <c r="A525" s="110"/>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c r="AA525" s="110"/>
    </row>
    <row r="526">
      <c r="A526" s="110"/>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c r="AA526" s="110"/>
    </row>
    <row r="527">
      <c r="A527" s="110"/>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c r="AA527" s="110"/>
    </row>
    <row r="528">
      <c r="A528" s="110"/>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c r="AA528" s="110"/>
    </row>
    <row r="529">
      <c r="A529" s="110"/>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c r="AA529" s="110"/>
    </row>
    <row r="530">
      <c r="A530" s="110"/>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c r="AA530" s="110"/>
    </row>
    <row r="531">
      <c r="A531" s="110"/>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c r="AA531" s="110"/>
    </row>
    <row r="532">
      <c r="A532" s="110"/>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c r="AA532" s="110"/>
    </row>
    <row r="533">
      <c r="A533" s="110"/>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c r="AA533" s="110"/>
    </row>
    <row r="534">
      <c r="A534" s="110"/>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c r="AA534" s="110"/>
    </row>
    <row r="535">
      <c r="A535" s="110"/>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c r="AA535" s="110"/>
    </row>
    <row r="536">
      <c r="A536" s="110"/>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c r="AA536" s="110"/>
    </row>
    <row r="537">
      <c r="A537" s="110"/>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c r="AA537" s="110"/>
    </row>
    <row r="538">
      <c r="A538" s="110"/>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c r="AA538" s="110"/>
    </row>
    <row r="539">
      <c r="A539" s="110"/>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c r="AA539" s="110"/>
    </row>
    <row r="540">
      <c r="A540" s="110"/>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c r="AA540" s="110"/>
    </row>
    <row r="541">
      <c r="A541" s="110"/>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c r="AA541" s="110"/>
    </row>
    <row r="542">
      <c r="A542" s="110"/>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c r="AA542" s="110"/>
    </row>
    <row r="543">
      <c r="A543" s="110"/>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c r="AA543" s="110"/>
    </row>
    <row r="544">
      <c r="A544" s="110"/>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c r="AA544" s="110"/>
    </row>
    <row r="545">
      <c r="A545" s="110"/>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c r="AA545" s="110"/>
    </row>
    <row r="546">
      <c r="A546" s="110"/>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c r="AA546" s="110"/>
    </row>
    <row r="547">
      <c r="A547" s="110"/>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c r="AA547" s="110"/>
    </row>
    <row r="548">
      <c r="A548" s="110"/>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c r="AA548" s="110"/>
    </row>
    <row r="549">
      <c r="A549" s="110"/>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c r="AA549" s="110"/>
    </row>
    <row r="550">
      <c r="A550" s="110"/>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c r="AA550" s="110"/>
    </row>
    <row r="551">
      <c r="A551" s="110"/>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c r="AA551" s="110"/>
    </row>
    <row r="552">
      <c r="A552" s="110"/>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c r="AA552" s="110"/>
    </row>
    <row r="553">
      <c r="A553" s="110"/>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c r="AA553" s="110"/>
    </row>
    <row r="554">
      <c r="A554" s="110"/>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c r="AA554" s="110"/>
    </row>
    <row r="555">
      <c r="A555" s="110"/>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c r="AA555" s="110"/>
    </row>
    <row r="556">
      <c r="A556" s="110"/>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c r="AA556" s="110"/>
    </row>
    <row r="557">
      <c r="A557" s="110"/>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row>
    <row r="558">
      <c r="A558" s="110"/>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c r="AA558" s="110"/>
    </row>
    <row r="559">
      <c r="A559" s="110"/>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c r="AA559" s="110"/>
    </row>
    <row r="560">
      <c r="A560" s="110"/>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c r="AA560" s="110"/>
    </row>
    <row r="561">
      <c r="A561" s="110"/>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c r="AA561" s="110"/>
    </row>
    <row r="562">
      <c r="A562" s="110"/>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c r="AA562" s="110"/>
    </row>
    <row r="563">
      <c r="A563" s="110"/>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c r="AA563" s="110"/>
    </row>
    <row r="564">
      <c r="A564" s="110"/>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c r="AA564" s="110"/>
    </row>
    <row r="565">
      <c r="A565" s="110"/>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c r="AA565" s="110"/>
    </row>
    <row r="566">
      <c r="A566" s="110"/>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c r="AA566" s="110"/>
    </row>
    <row r="567">
      <c r="A567" s="110"/>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c r="AA567" s="110"/>
    </row>
    <row r="568">
      <c r="A568" s="110"/>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c r="AA568" s="110"/>
    </row>
    <row r="569">
      <c r="A569" s="110"/>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c r="AA569" s="110"/>
    </row>
    <row r="570">
      <c r="A570" s="110"/>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c r="AA570" s="110"/>
    </row>
    <row r="571">
      <c r="A571" s="110"/>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c r="AA571" s="110"/>
    </row>
    <row r="572">
      <c r="A572" s="110"/>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c r="AA572" s="110"/>
    </row>
    <row r="573">
      <c r="A573" s="110"/>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c r="AA573" s="110"/>
    </row>
    <row r="574">
      <c r="A574" s="110"/>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c r="AA574" s="110"/>
    </row>
    <row r="575">
      <c r="A575" s="110"/>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c r="AA575" s="110"/>
    </row>
    <row r="576">
      <c r="A576" s="110"/>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c r="AA576" s="110"/>
    </row>
    <row r="577">
      <c r="A577" s="110"/>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c r="AA577" s="110"/>
    </row>
    <row r="578">
      <c r="A578" s="110"/>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c r="AA578" s="110"/>
    </row>
    <row r="579">
      <c r="A579" s="110"/>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c r="AA579" s="110"/>
    </row>
    <row r="580">
      <c r="A580" s="110"/>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c r="AA580" s="110"/>
    </row>
    <row r="581">
      <c r="A581" s="110"/>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c r="AA581" s="110"/>
    </row>
    <row r="582">
      <c r="A582" s="110"/>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c r="AA582" s="110"/>
    </row>
    <row r="583">
      <c r="A583" s="110"/>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c r="AA583" s="110"/>
    </row>
    <row r="584">
      <c r="A584" s="110"/>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c r="AA584" s="110"/>
    </row>
    <row r="585">
      <c r="A585" s="110"/>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c r="AA585" s="110"/>
    </row>
    <row r="586">
      <c r="A586" s="110"/>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c r="AA586" s="110"/>
    </row>
    <row r="587">
      <c r="A587" s="110"/>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c r="AA587" s="110"/>
    </row>
    <row r="588">
      <c r="A588" s="110"/>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c r="AA588" s="110"/>
    </row>
    <row r="589">
      <c r="A589" s="110"/>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c r="AA589" s="110"/>
    </row>
    <row r="590">
      <c r="A590" s="110"/>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c r="AA590" s="110"/>
    </row>
    <row r="591">
      <c r="A591" s="110"/>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c r="AA591" s="110"/>
    </row>
    <row r="592">
      <c r="A592" s="110"/>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c r="AA592" s="110"/>
    </row>
    <row r="593">
      <c r="A593" s="110"/>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c r="AA593" s="110"/>
    </row>
    <row r="594">
      <c r="A594" s="110"/>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c r="AA594" s="110"/>
    </row>
    <row r="595">
      <c r="A595" s="110"/>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c r="AA595" s="110"/>
    </row>
    <row r="596">
      <c r="A596" s="110"/>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c r="AA596" s="110"/>
    </row>
    <row r="597">
      <c r="A597" s="110"/>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c r="AA597" s="110"/>
    </row>
    <row r="598">
      <c r="A598" s="110"/>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c r="AA598" s="110"/>
    </row>
    <row r="599">
      <c r="A599" s="110"/>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c r="AA599" s="110"/>
    </row>
    <row r="600">
      <c r="A600" s="110"/>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c r="AA600" s="110"/>
    </row>
    <row r="601">
      <c r="A601" s="110"/>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c r="AA601" s="110"/>
    </row>
    <row r="602">
      <c r="A602" s="110"/>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c r="AA602" s="110"/>
    </row>
    <row r="603">
      <c r="A603" s="110"/>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c r="AA603" s="110"/>
    </row>
    <row r="604">
      <c r="A604" s="110"/>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c r="AA604" s="110"/>
    </row>
    <row r="605">
      <c r="A605" s="110"/>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c r="AA605" s="110"/>
    </row>
    <row r="606">
      <c r="A606" s="110"/>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c r="AA606" s="110"/>
    </row>
    <row r="607">
      <c r="A607" s="110"/>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c r="AA607" s="110"/>
    </row>
    <row r="608">
      <c r="A608" s="110"/>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c r="AA608" s="110"/>
    </row>
    <row r="609">
      <c r="A609" s="110"/>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c r="AA609" s="110"/>
    </row>
    <row r="610">
      <c r="A610" s="110"/>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c r="AA610" s="110"/>
    </row>
    <row r="611">
      <c r="A611" s="110"/>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c r="AA611" s="110"/>
    </row>
    <row r="612">
      <c r="A612" s="110"/>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c r="AA612" s="110"/>
    </row>
    <row r="613">
      <c r="A613" s="110"/>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c r="AA613" s="110"/>
    </row>
    <row r="614">
      <c r="A614" s="110"/>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c r="AA614" s="110"/>
    </row>
    <row r="615">
      <c r="A615" s="110"/>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c r="AA615" s="110"/>
    </row>
    <row r="616">
      <c r="A616" s="110"/>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c r="AA616" s="110"/>
    </row>
    <row r="617">
      <c r="A617" s="110"/>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c r="AA617" s="110"/>
    </row>
    <row r="618">
      <c r="A618" s="110"/>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c r="AA618" s="110"/>
    </row>
    <row r="619">
      <c r="A619" s="110"/>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c r="AA619" s="110"/>
    </row>
    <row r="620">
      <c r="A620" s="110"/>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c r="AA620" s="110"/>
    </row>
    <row r="621">
      <c r="A621" s="110"/>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c r="AA621" s="110"/>
    </row>
    <row r="622">
      <c r="A622" s="110"/>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c r="AA622" s="110"/>
    </row>
    <row r="623">
      <c r="A623" s="110"/>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c r="AA623" s="110"/>
    </row>
    <row r="624">
      <c r="A624" s="110"/>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c r="AA624" s="110"/>
    </row>
    <row r="625">
      <c r="A625" s="110"/>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c r="AA625" s="110"/>
    </row>
    <row r="626">
      <c r="A626" s="110"/>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c r="AA626" s="110"/>
    </row>
    <row r="627">
      <c r="A627" s="110"/>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c r="AA627" s="110"/>
    </row>
    <row r="628">
      <c r="A628" s="110"/>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c r="AA628" s="110"/>
    </row>
    <row r="629">
      <c r="A629" s="110"/>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c r="AA629" s="110"/>
    </row>
    <row r="630">
      <c r="A630" s="110"/>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c r="AA630" s="110"/>
    </row>
    <row r="631">
      <c r="A631" s="110"/>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c r="AA631" s="110"/>
    </row>
    <row r="632">
      <c r="A632" s="110"/>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c r="AA632" s="110"/>
    </row>
    <row r="633">
      <c r="A633" s="110"/>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c r="AA633" s="110"/>
    </row>
    <row r="634">
      <c r="A634" s="110"/>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c r="AA634" s="110"/>
    </row>
    <row r="635">
      <c r="A635" s="110"/>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c r="AA635" s="110"/>
    </row>
    <row r="636">
      <c r="A636" s="110"/>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c r="AA636" s="110"/>
    </row>
    <row r="637">
      <c r="A637" s="110"/>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c r="AA637" s="110"/>
    </row>
    <row r="638">
      <c r="A638" s="110"/>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row>
    <row r="639">
      <c r="A639" s="110"/>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c r="AA639" s="110"/>
    </row>
    <row r="640">
      <c r="A640" s="110"/>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c r="AA640" s="110"/>
    </row>
    <row r="641">
      <c r="A641" s="110"/>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c r="AA641" s="110"/>
    </row>
    <row r="642">
      <c r="A642" s="110"/>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c r="AA642" s="110"/>
    </row>
    <row r="643">
      <c r="A643" s="110"/>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c r="AA643" s="110"/>
    </row>
    <row r="644">
      <c r="A644" s="110"/>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c r="AA644" s="110"/>
    </row>
    <row r="645">
      <c r="A645" s="110"/>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c r="AA645" s="110"/>
    </row>
    <row r="646">
      <c r="A646" s="110"/>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c r="AA646" s="110"/>
    </row>
    <row r="647">
      <c r="A647" s="110"/>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c r="AA647" s="110"/>
    </row>
    <row r="648">
      <c r="A648" s="110"/>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c r="AA648" s="110"/>
    </row>
    <row r="649">
      <c r="A649" s="110"/>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c r="AA649" s="110"/>
    </row>
    <row r="650">
      <c r="A650" s="110"/>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c r="AA650" s="110"/>
    </row>
    <row r="651">
      <c r="A651" s="110"/>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c r="AA651" s="110"/>
    </row>
    <row r="652">
      <c r="A652" s="110"/>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c r="AA652" s="110"/>
    </row>
    <row r="653">
      <c r="A653" s="110"/>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c r="AA653" s="110"/>
    </row>
    <row r="654">
      <c r="A654" s="110"/>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c r="AA654" s="110"/>
    </row>
    <row r="655">
      <c r="A655" s="110"/>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c r="AA655" s="110"/>
    </row>
    <row r="656">
      <c r="A656" s="110"/>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c r="AA656" s="110"/>
    </row>
    <row r="657">
      <c r="A657" s="110"/>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c r="AA657" s="110"/>
    </row>
    <row r="658">
      <c r="A658" s="110"/>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c r="AA658" s="110"/>
    </row>
    <row r="659">
      <c r="A659" s="110"/>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c r="AA659" s="110"/>
    </row>
    <row r="660">
      <c r="A660" s="110"/>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c r="AA660" s="110"/>
    </row>
    <row r="661">
      <c r="A661" s="110"/>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c r="AA661" s="110"/>
    </row>
    <row r="662">
      <c r="A662" s="110"/>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c r="AA662" s="110"/>
    </row>
    <row r="663">
      <c r="A663" s="110"/>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c r="AA663" s="110"/>
    </row>
    <row r="664">
      <c r="A664" s="110"/>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c r="AA664" s="110"/>
    </row>
    <row r="665">
      <c r="A665" s="110"/>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c r="AA665" s="110"/>
    </row>
    <row r="666">
      <c r="A666" s="110"/>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c r="AA666" s="110"/>
    </row>
    <row r="667">
      <c r="A667" s="110"/>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c r="AA667" s="110"/>
    </row>
    <row r="668">
      <c r="A668" s="110"/>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c r="AA668" s="110"/>
    </row>
    <row r="669">
      <c r="A669" s="110"/>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c r="AA669" s="110"/>
    </row>
    <row r="670">
      <c r="A670" s="110"/>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c r="AA670" s="110"/>
    </row>
    <row r="671">
      <c r="A671" s="110"/>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c r="AA671" s="110"/>
    </row>
    <row r="672">
      <c r="A672" s="110"/>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c r="AA672" s="110"/>
    </row>
    <row r="673">
      <c r="A673" s="110"/>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c r="AA673" s="110"/>
    </row>
    <row r="674">
      <c r="A674" s="110"/>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c r="AA674" s="110"/>
    </row>
    <row r="675">
      <c r="A675" s="110"/>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c r="AA675" s="110"/>
    </row>
    <row r="676">
      <c r="A676" s="110"/>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c r="AA676" s="110"/>
    </row>
    <row r="677">
      <c r="A677" s="110"/>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c r="AA677" s="110"/>
    </row>
    <row r="678">
      <c r="A678" s="110"/>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c r="AA678" s="110"/>
    </row>
    <row r="679">
      <c r="A679" s="110"/>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c r="AA679" s="110"/>
    </row>
    <row r="680">
      <c r="A680" s="110"/>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c r="AA680" s="110"/>
    </row>
    <row r="681">
      <c r="A681" s="110"/>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c r="AA681" s="110"/>
    </row>
    <row r="682">
      <c r="A682" s="110"/>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c r="AA682" s="110"/>
    </row>
    <row r="683">
      <c r="A683" s="110"/>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c r="AA683" s="110"/>
    </row>
    <row r="684">
      <c r="A684" s="110"/>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c r="AA684" s="110"/>
    </row>
    <row r="685">
      <c r="A685" s="110"/>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c r="AA685" s="110"/>
    </row>
    <row r="686">
      <c r="A686" s="110"/>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c r="AA686" s="110"/>
    </row>
    <row r="687">
      <c r="A687" s="110"/>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c r="AA687" s="110"/>
    </row>
    <row r="688">
      <c r="A688" s="110"/>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c r="AA688" s="110"/>
    </row>
    <row r="689">
      <c r="A689" s="110"/>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c r="AA689" s="110"/>
    </row>
    <row r="690">
      <c r="A690" s="110"/>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c r="AA690" s="110"/>
    </row>
    <row r="691">
      <c r="A691" s="110"/>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c r="AA691" s="110"/>
    </row>
    <row r="692">
      <c r="A692" s="110"/>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c r="AA692" s="110"/>
    </row>
    <row r="693">
      <c r="A693" s="110"/>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c r="AA693" s="110"/>
    </row>
    <row r="694">
      <c r="A694" s="110"/>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c r="AA694" s="110"/>
    </row>
    <row r="695">
      <c r="A695" s="110"/>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c r="AA695" s="110"/>
    </row>
    <row r="696">
      <c r="A696" s="110"/>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c r="AA696" s="110"/>
    </row>
    <row r="697">
      <c r="A697" s="110"/>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c r="AA697" s="110"/>
    </row>
    <row r="698">
      <c r="A698" s="110"/>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c r="AA698" s="110"/>
    </row>
    <row r="699">
      <c r="A699" s="110"/>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c r="AA699" s="110"/>
    </row>
    <row r="700">
      <c r="A700" s="110"/>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c r="AA700" s="110"/>
    </row>
    <row r="701">
      <c r="A701" s="110"/>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c r="AA701" s="110"/>
    </row>
    <row r="702">
      <c r="A702" s="110"/>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c r="AA702" s="110"/>
    </row>
    <row r="703">
      <c r="A703" s="110"/>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c r="AA703" s="110"/>
    </row>
    <row r="704">
      <c r="A704" s="110"/>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c r="AA704" s="110"/>
    </row>
    <row r="705">
      <c r="A705" s="110"/>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c r="AA705" s="110"/>
    </row>
    <row r="706">
      <c r="A706" s="110"/>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c r="AA706" s="110"/>
    </row>
    <row r="707">
      <c r="A707" s="110"/>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c r="AA707" s="110"/>
    </row>
    <row r="708">
      <c r="A708" s="110"/>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c r="AA708" s="110"/>
    </row>
    <row r="709">
      <c r="A709" s="110"/>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c r="AA709" s="110"/>
    </row>
    <row r="710">
      <c r="A710" s="110"/>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row>
    <row r="711">
      <c r="A711" s="110"/>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c r="AA711" s="110"/>
    </row>
    <row r="712">
      <c r="A712" s="110"/>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c r="AA712" s="110"/>
    </row>
    <row r="713">
      <c r="A713" s="110"/>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c r="AA713" s="110"/>
    </row>
    <row r="714">
      <c r="A714" s="110"/>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c r="AA714" s="110"/>
    </row>
    <row r="715">
      <c r="A715" s="110"/>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c r="AA715" s="110"/>
    </row>
    <row r="716">
      <c r="A716" s="110"/>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c r="AA716" s="110"/>
    </row>
    <row r="717">
      <c r="A717" s="110"/>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c r="AA717" s="110"/>
    </row>
    <row r="718">
      <c r="A718" s="110"/>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c r="AA718" s="110"/>
    </row>
    <row r="719">
      <c r="A719" s="110"/>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c r="AA719" s="110"/>
    </row>
    <row r="720">
      <c r="A720" s="110"/>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c r="AA720" s="110"/>
    </row>
    <row r="721">
      <c r="A721" s="110"/>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c r="AA721" s="110"/>
    </row>
    <row r="722">
      <c r="A722" s="110"/>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c r="AA722" s="110"/>
    </row>
    <row r="723">
      <c r="A723" s="110"/>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c r="AA723" s="110"/>
    </row>
    <row r="724">
      <c r="A724" s="110"/>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c r="AA724" s="110"/>
    </row>
    <row r="725">
      <c r="A725" s="110"/>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c r="AA725" s="110"/>
    </row>
    <row r="726">
      <c r="A726" s="110"/>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c r="AA726" s="110"/>
    </row>
    <row r="727">
      <c r="A727" s="110"/>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c r="AA727" s="110"/>
    </row>
    <row r="728">
      <c r="A728" s="110"/>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c r="AA728" s="110"/>
    </row>
    <row r="729">
      <c r="A729" s="110"/>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c r="AA729" s="110"/>
    </row>
    <row r="730">
      <c r="A730" s="110"/>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c r="AA730" s="110"/>
    </row>
    <row r="731">
      <c r="A731" s="110"/>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c r="AA731" s="110"/>
    </row>
    <row r="732">
      <c r="A732" s="110"/>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c r="AA732" s="110"/>
    </row>
    <row r="733">
      <c r="A733" s="110"/>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c r="AA733" s="110"/>
    </row>
    <row r="734">
      <c r="A734" s="110"/>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c r="AA734" s="110"/>
    </row>
    <row r="735">
      <c r="A735" s="110"/>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c r="AA735" s="110"/>
    </row>
    <row r="736">
      <c r="A736" s="110"/>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c r="AA736" s="110"/>
    </row>
    <row r="737">
      <c r="A737" s="110"/>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c r="AA737" s="110"/>
    </row>
    <row r="738">
      <c r="A738" s="110"/>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c r="AA738" s="110"/>
    </row>
    <row r="739">
      <c r="A739" s="110"/>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c r="AA739" s="110"/>
    </row>
    <row r="740">
      <c r="A740" s="110"/>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c r="AA740" s="110"/>
    </row>
    <row r="741">
      <c r="A741" s="110"/>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c r="AA741" s="110"/>
    </row>
    <row r="742">
      <c r="A742" s="110"/>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c r="AA742" s="110"/>
    </row>
    <row r="743">
      <c r="A743" s="110"/>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c r="AA743" s="110"/>
    </row>
    <row r="744">
      <c r="A744" s="110"/>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c r="AA744" s="110"/>
    </row>
    <row r="745">
      <c r="A745" s="110"/>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c r="AA745" s="110"/>
    </row>
    <row r="746">
      <c r="A746" s="110"/>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c r="AA746" s="110"/>
    </row>
    <row r="747">
      <c r="A747" s="110"/>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c r="AA747" s="110"/>
    </row>
    <row r="748">
      <c r="A748" s="110"/>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c r="AA748" s="110"/>
    </row>
    <row r="749">
      <c r="A749" s="110"/>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c r="AA749" s="110"/>
    </row>
    <row r="750">
      <c r="A750" s="110"/>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c r="AA750" s="110"/>
    </row>
    <row r="751">
      <c r="A751" s="110"/>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c r="AA751" s="110"/>
    </row>
    <row r="752">
      <c r="A752" s="110"/>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c r="AA752" s="110"/>
    </row>
    <row r="753">
      <c r="A753" s="110"/>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c r="AA753" s="110"/>
    </row>
    <row r="754">
      <c r="A754" s="110"/>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c r="AA754" s="110"/>
    </row>
    <row r="755">
      <c r="A755" s="110"/>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c r="AA755" s="110"/>
    </row>
    <row r="756">
      <c r="A756" s="110"/>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c r="AA756" s="110"/>
    </row>
    <row r="757">
      <c r="A757" s="110"/>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c r="AA757" s="110"/>
    </row>
    <row r="758">
      <c r="A758" s="110"/>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c r="AA758" s="110"/>
    </row>
    <row r="759">
      <c r="A759" s="110"/>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c r="AA759" s="110"/>
    </row>
    <row r="760">
      <c r="A760" s="110"/>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c r="AA760" s="110"/>
    </row>
    <row r="761">
      <c r="A761" s="110"/>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c r="AA761" s="110"/>
    </row>
    <row r="762">
      <c r="A762" s="110"/>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c r="AA762" s="110"/>
    </row>
    <row r="763">
      <c r="A763" s="110"/>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c r="AA763" s="110"/>
    </row>
    <row r="764">
      <c r="A764" s="110"/>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c r="AA764" s="110"/>
    </row>
    <row r="765">
      <c r="A765" s="110"/>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c r="AA765" s="110"/>
    </row>
    <row r="766">
      <c r="A766" s="110"/>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c r="AA766" s="110"/>
    </row>
    <row r="767">
      <c r="A767" s="110"/>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c r="AA767" s="110"/>
    </row>
    <row r="768">
      <c r="A768" s="110"/>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c r="AA768" s="110"/>
    </row>
    <row r="769">
      <c r="A769" s="110"/>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c r="AA769" s="110"/>
    </row>
    <row r="770">
      <c r="A770" s="110"/>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c r="AA770" s="110"/>
    </row>
    <row r="771">
      <c r="A771" s="110"/>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c r="AA771" s="110"/>
    </row>
    <row r="772">
      <c r="A772" s="110"/>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c r="AA772" s="110"/>
    </row>
    <row r="773">
      <c r="A773" s="110"/>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c r="AA773" s="110"/>
    </row>
    <row r="774">
      <c r="A774" s="110"/>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c r="AA774" s="110"/>
    </row>
    <row r="775">
      <c r="A775" s="110"/>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c r="AA775" s="110"/>
    </row>
    <row r="776">
      <c r="A776" s="110"/>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c r="AA776" s="110"/>
    </row>
    <row r="777">
      <c r="A777" s="110"/>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c r="AA777" s="110"/>
    </row>
    <row r="778">
      <c r="A778" s="110"/>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c r="AA778" s="110"/>
    </row>
    <row r="779">
      <c r="A779" s="110"/>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c r="AA779" s="110"/>
    </row>
    <row r="780">
      <c r="A780" s="110"/>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c r="AA780" s="110"/>
    </row>
    <row r="781">
      <c r="A781" s="110"/>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c r="AA781" s="110"/>
    </row>
    <row r="782">
      <c r="A782" s="110"/>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c r="AA782" s="110"/>
    </row>
    <row r="783">
      <c r="A783" s="110"/>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c r="AA783" s="110"/>
    </row>
    <row r="784">
      <c r="A784" s="110"/>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c r="AA784" s="110"/>
    </row>
    <row r="785">
      <c r="A785" s="110"/>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c r="AA785" s="110"/>
    </row>
    <row r="786">
      <c r="A786" s="110"/>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c r="AA786" s="110"/>
    </row>
    <row r="787">
      <c r="A787" s="110"/>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c r="AA787" s="110"/>
    </row>
    <row r="788">
      <c r="A788" s="110"/>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c r="AA788" s="110"/>
    </row>
    <row r="789">
      <c r="A789" s="110"/>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c r="AA789" s="110"/>
    </row>
    <row r="790">
      <c r="A790" s="110"/>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c r="AA790" s="110"/>
    </row>
    <row r="791">
      <c r="A791" s="110"/>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c r="AA791" s="110"/>
    </row>
    <row r="792">
      <c r="A792" s="110"/>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c r="AA792" s="110"/>
    </row>
    <row r="793">
      <c r="A793" s="110"/>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c r="AA793" s="110"/>
    </row>
    <row r="794">
      <c r="A794" s="110"/>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c r="AA794" s="110"/>
    </row>
    <row r="795">
      <c r="A795" s="110"/>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c r="AA795" s="110"/>
    </row>
    <row r="796">
      <c r="A796" s="110"/>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c r="AA796" s="110"/>
    </row>
    <row r="797">
      <c r="A797" s="110"/>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c r="AA797" s="110"/>
    </row>
    <row r="798">
      <c r="A798" s="110"/>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c r="AA798" s="110"/>
    </row>
    <row r="799">
      <c r="A799" s="110"/>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c r="AA799" s="110"/>
    </row>
    <row r="800">
      <c r="A800" s="110"/>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c r="AA800" s="110"/>
    </row>
    <row r="801">
      <c r="A801" s="110"/>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c r="AA801" s="110"/>
    </row>
    <row r="802">
      <c r="A802" s="110"/>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c r="AA802" s="110"/>
    </row>
    <row r="803">
      <c r="A803" s="110"/>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c r="AA803" s="110"/>
    </row>
    <row r="804">
      <c r="A804" s="110"/>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c r="AA804" s="110"/>
    </row>
    <row r="805">
      <c r="A805" s="110"/>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c r="AA805" s="110"/>
    </row>
    <row r="806">
      <c r="A806" s="110"/>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c r="AA806" s="110"/>
    </row>
    <row r="807">
      <c r="A807" s="110"/>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c r="AA807" s="110"/>
    </row>
    <row r="808">
      <c r="A808" s="110"/>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c r="AA808" s="110"/>
    </row>
    <row r="809">
      <c r="A809" s="110"/>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c r="AA809" s="110"/>
    </row>
    <row r="810">
      <c r="A810" s="110"/>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c r="AA810" s="110"/>
    </row>
    <row r="811">
      <c r="A811" s="110"/>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c r="AA811" s="110"/>
    </row>
    <row r="812">
      <c r="A812" s="110"/>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c r="AA812" s="110"/>
    </row>
    <row r="813">
      <c r="A813" s="110"/>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c r="AA813" s="110"/>
    </row>
    <row r="814">
      <c r="A814" s="110"/>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c r="AA814" s="110"/>
    </row>
    <row r="815">
      <c r="A815" s="110"/>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c r="AA815" s="110"/>
    </row>
    <row r="816">
      <c r="A816" s="110"/>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c r="AA816" s="110"/>
    </row>
    <row r="817">
      <c r="A817" s="110"/>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c r="AA817" s="110"/>
    </row>
    <row r="818">
      <c r="A818" s="110"/>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c r="AA818" s="110"/>
    </row>
    <row r="819">
      <c r="A819" s="110"/>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c r="AA819" s="110"/>
    </row>
    <row r="820">
      <c r="A820" s="110"/>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c r="AA820" s="110"/>
    </row>
    <row r="821">
      <c r="A821" s="110"/>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c r="AA821" s="110"/>
    </row>
    <row r="822">
      <c r="A822" s="110"/>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c r="AA822" s="110"/>
    </row>
    <row r="823">
      <c r="A823" s="110"/>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c r="AA823" s="110"/>
    </row>
    <row r="824">
      <c r="A824" s="110"/>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c r="AA824" s="110"/>
    </row>
    <row r="825">
      <c r="A825" s="110"/>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c r="AA825" s="110"/>
    </row>
    <row r="826">
      <c r="A826" s="110"/>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c r="AA826" s="110"/>
    </row>
    <row r="827">
      <c r="A827" s="110"/>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c r="AA827" s="110"/>
    </row>
    <row r="828">
      <c r="A828" s="110"/>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c r="AA828" s="110"/>
    </row>
    <row r="829">
      <c r="A829" s="110"/>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c r="AA829" s="110"/>
    </row>
    <row r="830">
      <c r="A830" s="110"/>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c r="AA830" s="110"/>
    </row>
    <row r="831">
      <c r="A831" s="110"/>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c r="AA831" s="110"/>
    </row>
    <row r="832">
      <c r="A832" s="110"/>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c r="AA832" s="110"/>
    </row>
    <row r="833">
      <c r="A833" s="110"/>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c r="AA833" s="110"/>
    </row>
    <row r="834">
      <c r="A834" s="110"/>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c r="AA834" s="110"/>
    </row>
    <row r="835">
      <c r="A835" s="110"/>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c r="AA835" s="110"/>
    </row>
    <row r="836">
      <c r="A836" s="110"/>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c r="AA836" s="110"/>
    </row>
    <row r="837">
      <c r="A837" s="110"/>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c r="AA837" s="110"/>
    </row>
    <row r="838">
      <c r="A838" s="110"/>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c r="AA838" s="110"/>
    </row>
    <row r="839">
      <c r="A839" s="110"/>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c r="AA839" s="110"/>
    </row>
    <row r="840">
      <c r="A840" s="110"/>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c r="AA840" s="110"/>
    </row>
    <row r="841">
      <c r="A841" s="110"/>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c r="AA841" s="110"/>
    </row>
    <row r="842">
      <c r="A842" s="110"/>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c r="AA842" s="110"/>
    </row>
    <row r="843">
      <c r="A843" s="110"/>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c r="AA843" s="110"/>
    </row>
    <row r="844">
      <c r="A844" s="110"/>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c r="AA844" s="110"/>
    </row>
    <row r="845">
      <c r="A845" s="110"/>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c r="AA845" s="110"/>
    </row>
    <row r="846">
      <c r="A846" s="110"/>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c r="AA846" s="110"/>
    </row>
    <row r="847">
      <c r="A847" s="110"/>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c r="AA847" s="110"/>
    </row>
    <row r="848">
      <c r="A848" s="110"/>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c r="AA848" s="110"/>
    </row>
    <row r="849">
      <c r="A849" s="110"/>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c r="AA849" s="110"/>
    </row>
    <row r="850">
      <c r="A850" s="110"/>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c r="AA850" s="110"/>
    </row>
    <row r="851">
      <c r="A851" s="110"/>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c r="AA851" s="110"/>
    </row>
    <row r="852">
      <c r="A852" s="110"/>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c r="AA852" s="110"/>
    </row>
    <row r="853">
      <c r="A853" s="110"/>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c r="AA853" s="110"/>
    </row>
    <row r="854">
      <c r="A854" s="110"/>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c r="AA854" s="110"/>
    </row>
    <row r="855">
      <c r="A855" s="110"/>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c r="AA855" s="110"/>
    </row>
    <row r="856">
      <c r="A856" s="110"/>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c r="AA856" s="110"/>
    </row>
    <row r="857">
      <c r="A857" s="110"/>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c r="AA857" s="110"/>
    </row>
    <row r="858">
      <c r="A858" s="110"/>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c r="AA858" s="110"/>
    </row>
    <row r="859">
      <c r="A859" s="110"/>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c r="AA859" s="110"/>
    </row>
    <row r="860">
      <c r="A860" s="110"/>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c r="AA860" s="110"/>
    </row>
    <row r="861">
      <c r="A861" s="110"/>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c r="AA861" s="110"/>
    </row>
    <row r="862">
      <c r="A862" s="110"/>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c r="AA862" s="110"/>
    </row>
    <row r="863">
      <c r="A863" s="110"/>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c r="AA863" s="110"/>
    </row>
    <row r="864">
      <c r="A864" s="110"/>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c r="AA864" s="110"/>
    </row>
    <row r="865">
      <c r="A865" s="110"/>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c r="AA865" s="110"/>
    </row>
    <row r="866">
      <c r="A866" s="110"/>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c r="AA866" s="110"/>
    </row>
    <row r="867">
      <c r="A867" s="110"/>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c r="AA867" s="110"/>
    </row>
    <row r="868">
      <c r="A868" s="110"/>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c r="AA868" s="110"/>
    </row>
    <row r="869">
      <c r="A869" s="110"/>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c r="AA869" s="110"/>
    </row>
    <row r="870">
      <c r="A870" s="110"/>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c r="AA870" s="110"/>
    </row>
    <row r="871">
      <c r="A871" s="110"/>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c r="AA871" s="110"/>
    </row>
    <row r="872">
      <c r="A872" s="110"/>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c r="AA872" s="110"/>
    </row>
    <row r="873">
      <c r="A873" s="110"/>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c r="AA873" s="110"/>
    </row>
    <row r="874">
      <c r="A874" s="110"/>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c r="AA874" s="110"/>
    </row>
    <row r="875">
      <c r="A875" s="110"/>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c r="AA875" s="110"/>
    </row>
    <row r="876">
      <c r="A876" s="110"/>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c r="AA876" s="110"/>
    </row>
    <row r="877">
      <c r="A877" s="110"/>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c r="AA877" s="110"/>
    </row>
    <row r="878">
      <c r="A878" s="110"/>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c r="AA878" s="110"/>
    </row>
    <row r="879">
      <c r="A879" s="110"/>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c r="AA879" s="110"/>
    </row>
    <row r="880">
      <c r="A880" s="110"/>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c r="AA880" s="110"/>
    </row>
    <row r="881">
      <c r="A881" s="110"/>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c r="AA881" s="110"/>
    </row>
    <row r="882">
      <c r="A882" s="110"/>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c r="AA882" s="110"/>
    </row>
    <row r="883">
      <c r="A883" s="110"/>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c r="AA883" s="110"/>
    </row>
    <row r="884">
      <c r="A884" s="110"/>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c r="AA884" s="110"/>
    </row>
    <row r="885">
      <c r="A885" s="110"/>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c r="AA885" s="110"/>
    </row>
    <row r="886">
      <c r="A886" s="110"/>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row>
    <row r="887">
      <c r="A887" s="110"/>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c r="AA887" s="110"/>
    </row>
    <row r="888">
      <c r="A888" s="110"/>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c r="AA888" s="110"/>
    </row>
    <row r="889">
      <c r="A889" s="110"/>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c r="AA889" s="110"/>
    </row>
    <row r="890">
      <c r="A890" s="110"/>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c r="AA890" s="110"/>
    </row>
    <row r="891">
      <c r="A891" s="110"/>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c r="AA891" s="110"/>
    </row>
    <row r="892">
      <c r="A892" s="110"/>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c r="AA892" s="110"/>
    </row>
    <row r="893">
      <c r="A893" s="110"/>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c r="AA893" s="110"/>
    </row>
    <row r="894">
      <c r="A894" s="110"/>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c r="AA894" s="110"/>
    </row>
    <row r="895">
      <c r="A895" s="110"/>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c r="AA895" s="110"/>
    </row>
    <row r="896">
      <c r="A896" s="110"/>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c r="AA896" s="110"/>
    </row>
    <row r="897">
      <c r="A897" s="110"/>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c r="AA897" s="110"/>
    </row>
    <row r="898">
      <c r="A898" s="110"/>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c r="AA898" s="110"/>
    </row>
    <row r="899">
      <c r="A899" s="110"/>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c r="AA899" s="110"/>
    </row>
    <row r="900">
      <c r="A900" s="110"/>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c r="AA900" s="110"/>
    </row>
    <row r="901">
      <c r="A901" s="110"/>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c r="AA901" s="110"/>
    </row>
    <row r="902">
      <c r="A902" s="110"/>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c r="AA902" s="110"/>
    </row>
    <row r="903">
      <c r="A903" s="110"/>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c r="AA903" s="110"/>
    </row>
    <row r="904">
      <c r="A904" s="110"/>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c r="AA904" s="110"/>
    </row>
    <row r="905">
      <c r="A905" s="110"/>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c r="AA905" s="110"/>
    </row>
    <row r="906">
      <c r="A906" s="110"/>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c r="AA906" s="110"/>
    </row>
    <row r="907">
      <c r="A907" s="110"/>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c r="AA907" s="110"/>
    </row>
    <row r="908">
      <c r="A908" s="110"/>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c r="AA908" s="110"/>
    </row>
    <row r="909">
      <c r="A909" s="110"/>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c r="AA909" s="110"/>
    </row>
    <row r="910">
      <c r="A910" s="110"/>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c r="AA910" s="110"/>
    </row>
    <row r="911">
      <c r="A911" s="110"/>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c r="AA911" s="110"/>
    </row>
    <row r="912">
      <c r="A912" s="110"/>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c r="AA912" s="110"/>
    </row>
    <row r="913">
      <c r="A913" s="110"/>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c r="AA913" s="110"/>
    </row>
    <row r="914">
      <c r="A914" s="110"/>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c r="AA914" s="110"/>
    </row>
    <row r="915">
      <c r="A915" s="110"/>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c r="AA915" s="110"/>
    </row>
    <row r="916">
      <c r="A916" s="110"/>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c r="AA916" s="110"/>
    </row>
    <row r="917">
      <c r="A917" s="110"/>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c r="AA917" s="110"/>
    </row>
    <row r="918">
      <c r="A918" s="110"/>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c r="AA918" s="110"/>
    </row>
    <row r="919">
      <c r="A919" s="110"/>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c r="AA919" s="110"/>
    </row>
    <row r="920">
      <c r="A920" s="110"/>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c r="AA920" s="110"/>
    </row>
    <row r="921">
      <c r="A921" s="110"/>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c r="AA921" s="110"/>
    </row>
    <row r="922">
      <c r="A922" s="110"/>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c r="AA922" s="110"/>
    </row>
    <row r="923">
      <c r="A923" s="110"/>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c r="AA923" s="110"/>
    </row>
    <row r="924">
      <c r="A924" s="110"/>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c r="AA924" s="110"/>
    </row>
    <row r="925">
      <c r="A925" s="110"/>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c r="AA925" s="110"/>
    </row>
    <row r="926">
      <c r="A926" s="110"/>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c r="AA926" s="110"/>
    </row>
    <row r="927">
      <c r="A927" s="110"/>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c r="AA927" s="110"/>
    </row>
    <row r="928">
      <c r="A928" s="110"/>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c r="AA928" s="110"/>
    </row>
    <row r="929">
      <c r="A929" s="110"/>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c r="AA929" s="110"/>
    </row>
    <row r="930">
      <c r="A930" s="110"/>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c r="AA930" s="110"/>
    </row>
    <row r="931">
      <c r="A931" s="110"/>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c r="AA931" s="110"/>
    </row>
    <row r="932">
      <c r="A932" s="110"/>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c r="AA932" s="110"/>
    </row>
    <row r="933">
      <c r="A933" s="110"/>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c r="AA933" s="110"/>
    </row>
    <row r="934">
      <c r="A934" s="110"/>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c r="AA934" s="110"/>
    </row>
    <row r="935">
      <c r="A935" s="110"/>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c r="AA935" s="110"/>
    </row>
    <row r="936">
      <c r="A936" s="110"/>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c r="AA936" s="110"/>
    </row>
    <row r="937">
      <c r="A937" s="110"/>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c r="AA937" s="110"/>
    </row>
    <row r="938">
      <c r="A938" s="110"/>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c r="AA938" s="110"/>
    </row>
    <row r="939">
      <c r="A939" s="110"/>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c r="AA939" s="110"/>
    </row>
    <row r="940">
      <c r="A940" s="110"/>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c r="AA940" s="110"/>
    </row>
    <row r="941">
      <c r="A941" s="110"/>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c r="AA941" s="110"/>
    </row>
    <row r="942">
      <c r="A942" s="110"/>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c r="AA942" s="110"/>
    </row>
    <row r="943">
      <c r="A943" s="110"/>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c r="AA943" s="110"/>
    </row>
    <row r="944">
      <c r="A944" s="110"/>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c r="AA944" s="110"/>
    </row>
    <row r="945">
      <c r="A945" s="110"/>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c r="AA945" s="110"/>
    </row>
    <row r="946">
      <c r="A946" s="110"/>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c r="AA946" s="110"/>
    </row>
    <row r="947">
      <c r="A947" s="110"/>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c r="AA947" s="110"/>
    </row>
    <row r="948">
      <c r="A948" s="110"/>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c r="AA948" s="110"/>
    </row>
    <row r="949">
      <c r="A949" s="110"/>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c r="AA949" s="110"/>
    </row>
    <row r="950">
      <c r="A950" s="110"/>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c r="AA950" s="110"/>
    </row>
    <row r="951">
      <c r="A951" s="110"/>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c r="AA951" s="110"/>
    </row>
    <row r="952">
      <c r="A952" s="110"/>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c r="AA952" s="110"/>
    </row>
    <row r="953">
      <c r="A953" s="110"/>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c r="AA953" s="110"/>
    </row>
    <row r="954">
      <c r="A954" s="110"/>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c r="AA954" s="110"/>
    </row>
    <row r="955">
      <c r="A955" s="110"/>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c r="AA955" s="110"/>
    </row>
    <row r="956">
      <c r="A956" s="110"/>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c r="AA956" s="110"/>
    </row>
    <row r="957">
      <c r="A957" s="110"/>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c r="AA957" s="110"/>
    </row>
    <row r="958">
      <c r="A958" s="110"/>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c r="AA958" s="110"/>
    </row>
    <row r="959">
      <c r="A959" s="110"/>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c r="AA959" s="110"/>
    </row>
    <row r="960">
      <c r="A960" s="110"/>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c r="AA960" s="110"/>
    </row>
    <row r="961">
      <c r="A961" s="110"/>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c r="AA961" s="110"/>
    </row>
    <row r="962">
      <c r="A962" s="110"/>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c r="AA962" s="110"/>
    </row>
    <row r="963">
      <c r="A963" s="110"/>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c r="AA963" s="110"/>
    </row>
    <row r="964">
      <c r="A964" s="110"/>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c r="AA964" s="110"/>
    </row>
    <row r="965">
      <c r="A965" s="110"/>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c r="AA965" s="110"/>
    </row>
    <row r="966">
      <c r="A966" s="110"/>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c r="AA966" s="110"/>
    </row>
    <row r="967">
      <c r="A967" s="110"/>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c r="AA967" s="110"/>
    </row>
    <row r="968">
      <c r="A968" s="110"/>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c r="AA968" s="110"/>
    </row>
    <row r="969">
      <c r="A969" s="110"/>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row>
    <row r="970">
      <c r="A970" s="110"/>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c r="AA970" s="110"/>
    </row>
    <row r="971">
      <c r="A971" s="110"/>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c r="AA971" s="110"/>
    </row>
    <row r="972">
      <c r="A972" s="110"/>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c r="AA972" s="110"/>
    </row>
    <row r="973">
      <c r="A973" s="110"/>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c r="AA973" s="110"/>
    </row>
    <row r="974">
      <c r="A974" s="110"/>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c r="AA974" s="110"/>
    </row>
    <row r="975">
      <c r="A975" s="110"/>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c r="AA975" s="110"/>
    </row>
    <row r="976">
      <c r="A976" s="110"/>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c r="AA976" s="110"/>
    </row>
    <row r="977">
      <c r="A977" s="110"/>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c r="AA977" s="110"/>
    </row>
    <row r="978">
      <c r="A978" s="110"/>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c r="AA978" s="110"/>
    </row>
    <row r="979">
      <c r="A979" s="110"/>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c r="AA979" s="110"/>
    </row>
    <row r="980">
      <c r="A980" s="110"/>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c r="AA980" s="110"/>
    </row>
    <row r="981">
      <c r="A981" s="110"/>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c r="AA981" s="110"/>
    </row>
    <row r="982">
      <c r="A982" s="110"/>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c r="AA982" s="110"/>
    </row>
    <row r="983">
      <c r="A983" s="110"/>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c r="AA983" s="110"/>
    </row>
    <row r="984">
      <c r="A984" s="110"/>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c r="AA984" s="110"/>
    </row>
    <row r="985">
      <c r="A985" s="110"/>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c r="AA985" s="110"/>
    </row>
    <row r="986">
      <c r="A986" s="110"/>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c r="AA986" s="110"/>
    </row>
    <row r="987">
      <c r="A987" s="110"/>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c r="AA987" s="110"/>
    </row>
    <row r="988">
      <c r="A988" s="110"/>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c r="AA988" s="110"/>
    </row>
    <row r="989">
      <c r="A989" s="110"/>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c r="AA989" s="110"/>
    </row>
    <row r="990">
      <c r="A990" s="110"/>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c r="AA990" s="110"/>
    </row>
    <row r="991">
      <c r="A991" s="110"/>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c r="AA991" s="110"/>
    </row>
    <row r="992">
      <c r="A992" s="110"/>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c r="AA992" s="110"/>
    </row>
    <row r="993">
      <c r="A993" s="110"/>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c r="AA993" s="110"/>
    </row>
    <row r="994">
      <c r="A994" s="110"/>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c r="AA994" s="110"/>
    </row>
    <row r="995">
      <c r="A995" s="110"/>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c r="AA995" s="110"/>
    </row>
    <row r="996">
      <c r="A996" s="110"/>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c r="AA996" s="110"/>
    </row>
    <row r="997">
      <c r="A997" s="110"/>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c r="AA997" s="110"/>
    </row>
    <row r="998">
      <c r="A998" s="110"/>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c r="AA998" s="110"/>
    </row>
    <row r="999">
      <c r="A999" s="110"/>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c r="AA999" s="110"/>
    </row>
    <row r="1000">
      <c r="A1000" s="110"/>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c r="AA1000" s="110"/>
    </row>
    <row r="1001">
      <c r="A1001" s="110"/>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c r="Z1001" s="110"/>
      <c r="AA1001" s="110"/>
    </row>
    <row r="1002">
      <c r="A1002" s="110"/>
      <c r="B1002" s="110"/>
      <c r="C1002" s="110"/>
      <c r="D1002" s="110"/>
      <c r="E1002" s="110"/>
      <c r="F1002" s="110"/>
      <c r="G1002" s="110"/>
      <c r="H1002" s="110"/>
      <c r="I1002" s="110"/>
      <c r="J1002" s="110"/>
      <c r="K1002" s="110"/>
      <c r="L1002" s="110"/>
      <c r="M1002" s="110"/>
      <c r="N1002" s="110"/>
      <c r="O1002" s="110"/>
      <c r="P1002" s="110"/>
      <c r="Q1002" s="110"/>
      <c r="R1002" s="110"/>
      <c r="S1002" s="110"/>
      <c r="T1002" s="110"/>
      <c r="U1002" s="110"/>
      <c r="V1002" s="110"/>
      <c r="W1002" s="110"/>
      <c r="X1002" s="110"/>
      <c r="Y1002" s="110"/>
      <c r="Z1002" s="110"/>
      <c r="AA1002" s="110"/>
    </row>
  </sheetData>
  <mergeCells count="5">
    <mergeCell ref="B2:G2"/>
    <mergeCell ref="B4:G4"/>
    <mergeCell ref="C15:D15"/>
    <mergeCell ref="C17:D17"/>
    <mergeCell ref="B19:G21"/>
  </mergeCells>
  <dataValidations>
    <dataValidation type="custom" allowBlank="1" showDropDown="1" showInputMessage="1" showErrorMessage="1" prompt="Introduce un valor que cumpla la fórmula =LARGO(C11)&lt;=15" sqref="C11">
      <formula1>LEN(C11)&lt;=15</formula1>
    </dataValidation>
    <dataValidation type="custom" allowBlank="1" showDropDown="1" sqref="C17">
      <formula1>LEN(C17:D17)&lt;=12</formula1>
    </dataValidation>
    <dataValidation type="list" allowBlank="1" showErrorMessage="1" sqref="C9">
      <formula1>'EJ7(Lista)'!$B$3:$C$8</formula1>
    </dataValidation>
    <dataValidation type="decimal" allowBlank="1" showDropDown="1" sqref="F9">
      <formula1>0.0</formula1>
      <formula2>120.0</formula2>
    </dataValidation>
    <dataValidation type="custom" allowBlank="1" showDropDown="1" sqref="C15">
      <formula1>IFERROR(ISEMAIL(C15), true)</formula1>
    </dataValidation>
  </dataValidations>
  <drawing r:id="rId1"/>
</worksheet>
</file>